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61.22\保健体育課\02 競技スポーツG\R7\03_事業関係\03_一財\02_部活動指導員(府立学校)(「部活動大阪モデル」推進含む)\部活動方針の遵守状況の確認について\070416部活動方針の遵守状況の確認について\"/>
    </mc:Choice>
  </mc:AlternateContent>
  <xr:revisionPtr revIDLastSave="0" documentId="13_ncr:1_{C8D582BB-96EA-4EB2-A0FC-317C0D80A9A3}" xr6:coauthVersionLast="47" xr6:coauthVersionMax="47" xr10:uidLastSave="{00000000-0000-0000-0000-000000000000}"/>
  <bookViews>
    <workbookView xWindow="-120" yWindow="-120" windowWidth="29040" windowHeight="17790" activeTab="1" xr2:uid="{39AACC6E-A78E-4546-B967-3F288210D4EE}"/>
  </bookViews>
  <sheets>
    <sheet name="年間活動計画 （記入例）" sheetId="37" r:id="rId1"/>
    <sheet name="年間活動計画" sheetId="1" r:id="rId2"/>
    <sheet name="月間活動計画（記入例） " sheetId="35" r:id="rId3"/>
    <sheet name="４月" sheetId="14" r:id="rId4"/>
    <sheet name="５月" sheetId="25" r:id="rId5"/>
    <sheet name="６月" sheetId="26" r:id="rId6"/>
    <sheet name="７月" sheetId="27" r:id="rId7"/>
    <sheet name="８月" sheetId="28" r:id="rId8"/>
    <sheet name="９月" sheetId="29" r:id="rId9"/>
    <sheet name="10月" sheetId="30" r:id="rId10"/>
    <sheet name="11月" sheetId="31" r:id="rId11"/>
    <sheet name="12月" sheetId="32" r:id="rId12"/>
    <sheet name="１月" sheetId="24" r:id="rId13"/>
    <sheet name="２月" sheetId="33" r:id="rId14"/>
    <sheet name="３月" sheetId="34" r:id="rId15"/>
    <sheet name="祝日（4月～12月）" sheetId="3" r:id="rId16"/>
    <sheet name="祝日（1月～3月）" sheetId="17" r:id="rId17"/>
  </sheets>
  <definedNames>
    <definedName name="_xlnm.Print_Area" localSheetId="9">'10月'!$A$1:$P$45</definedName>
    <definedName name="_xlnm.Print_Area" localSheetId="10">'11月'!$A$1:$P$45</definedName>
    <definedName name="_xlnm.Print_Area" localSheetId="11">'12月'!$A$1:$P$45</definedName>
    <definedName name="_xlnm.Print_Area" localSheetId="12">'１月'!$A$1:$P$45</definedName>
    <definedName name="_xlnm.Print_Area" localSheetId="13">'２月'!$A$1:$P$45</definedName>
    <definedName name="_xlnm.Print_Area" localSheetId="14">'３月'!$A$1:$P$45</definedName>
    <definedName name="_xlnm.Print_Area" localSheetId="3">'４月'!$A$1:$P$45</definedName>
    <definedName name="_xlnm.Print_Area" localSheetId="4">'５月'!$A$1:$P$45</definedName>
    <definedName name="_xlnm.Print_Area" localSheetId="5">'６月'!$A$1:$P$45</definedName>
    <definedName name="_xlnm.Print_Area" localSheetId="6">'７月'!$A$1:$P$45</definedName>
    <definedName name="_xlnm.Print_Area" localSheetId="7">'８月'!$A$1:$P$45</definedName>
    <definedName name="_xlnm.Print_Area" localSheetId="8">'９月'!$A$1:$P$45</definedName>
    <definedName name="_xlnm.Print_Area" localSheetId="2">'月間活動計画（記入例） '!$A$1:$P$45</definedName>
    <definedName name="_xlnm.Print_Area" localSheetId="1">年間活動計画!$A$1:$M$59</definedName>
    <definedName name="_xlnm.Print_Area" localSheetId="0">'年間活動計画 （記入例）'!$A$1:$M$59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37" l="1"/>
  <c r="K38" i="37"/>
  <c r="E38" i="37"/>
  <c r="M37" i="37"/>
  <c r="K37" i="37"/>
  <c r="E37" i="37"/>
  <c r="M36" i="37"/>
  <c r="K36" i="37"/>
  <c r="E36" i="37"/>
  <c r="M35" i="37"/>
  <c r="K35" i="37"/>
  <c r="E35" i="37"/>
  <c r="M34" i="37"/>
  <c r="M33" i="37"/>
  <c r="K33" i="37"/>
  <c r="E33" i="37"/>
  <c r="M32" i="37"/>
  <c r="K32" i="37"/>
  <c r="E32" i="37"/>
  <c r="M31" i="37"/>
  <c r="K31" i="37"/>
  <c r="E31" i="37"/>
  <c r="M30" i="37"/>
  <c r="K30" i="37"/>
  <c r="J39" i="37"/>
  <c r="E30" i="37"/>
  <c r="M29" i="37"/>
  <c r="M28" i="37"/>
  <c r="K28" i="37"/>
  <c r="E28" i="37"/>
  <c r="M27" i="37"/>
  <c r="M39" i="37" s="1"/>
  <c r="L39" i="37"/>
  <c r="K27" i="37"/>
  <c r="I39" i="37"/>
  <c r="G39" i="37"/>
  <c r="F39" i="37"/>
  <c r="E27" i="37"/>
  <c r="D39" i="37"/>
  <c r="C39" i="37"/>
  <c r="K38" i="1"/>
  <c r="K37" i="1"/>
  <c r="K36" i="1"/>
  <c r="K35" i="1"/>
  <c r="K34" i="1"/>
  <c r="K32" i="1"/>
  <c r="K31" i="1"/>
  <c r="K30" i="1"/>
  <c r="K29" i="1"/>
  <c r="K28" i="1"/>
  <c r="K27" i="1"/>
  <c r="E38" i="1"/>
  <c r="E37" i="1"/>
  <c r="E36" i="1"/>
  <c r="E35" i="1"/>
  <c r="E34" i="1"/>
  <c r="E32" i="1"/>
  <c r="E31" i="1"/>
  <c r="E30" i="1"/>
  <c r="E29" i="1"/>
  <c r="E28" i="1"/>
  <c r="E27" i="1"/>
  <c r="F27" i="1"/>
  <c r="K40" i="34"/>
  <c r="C40" i="34"/>
  <c r="K40" i="33"/>
  <c r="C40" i="33"/>
  <c r="K40" i="24"/>
  <c r="C40" i="24"/>
  <c r="K40" i="32"/>
  <c r="C40" i="32"/>
  <c r="K40" i="31"/>
  <c r="C40" i="31"/>
  <c r="C40" i="30"/>
  <c r="E33" i="1" s="1"/>
  <c r="K40" i="29"/>
  <c r="C40" i="29"/>
  <c r="K40" i="28"/>
  <c r="C40" i="28"/>
  <c r="K40" i="27"/>
  <c r="C40" i="27"/>
  <c r="K40" i="26"/>
  <c r="C40" i="26"/>
  <c r="K40" i="25"/>
  <c r="C40" i="25"/>
  <c r="C40" i="14"/>
  <c r="C40" i="35"/>
  <c r="K40" i="35"/>
  <c r="C39" i="35"/>
  <c r="F27" i="14"/>
  <c r="F28" i="14"/>
  <c r="F29" i="14"/>
  <c r="F30" i="14"/>
  <c r="F31" i="14"/>
  <c r="F32" i="14"/>
  <c r="F33" i="14"/>
  <c r="F34" i="14"/>
  <c r="F35" i="14"/>
  <c r="F25" i="25"/>
  <c r="F26" i="25"/>
  <c r="F27" i="25"/>
  <c r="F28" i="25"/>
  <c r="F29" i="25"/>
  <c r="F30" i="25"/>
  <c r="F23" i="26"/>
  <c r="F24" i="26"/>
  <c r="F25" i="26"/>
  <c r="F26" i="26"/>
  <c r="F27" i="26"/>
  <c r="F28" i="26"/>
  <c r="F22" i="27"/>
  <c r="F23" i="27"/>
  <c r="F24" i="27"/>
  <c r="F25" i="27"/>
  <c r="F24" i="28"/>
  <c r="F25" i="28"/>
  <c r="F26" i="28"/>
  <c r="F27" i="28"/>
  <c r="F28" i="28"/>
  <c r="F29" i="28"/>
  <c r="F23" i="29"/>
  <c r="F24" i="29"/>
  <c r="F25" i="29"/>
  <c r="F26" i="29"/>
  <c r="F27" i="29"/>
  <c r="F21" i="30"/>
  <c r="F22" i="30"/>
  <c r="F23" i="30"/>
  <c r="F24" i="30"/>
  <c r="F25" i="30"/>
  <c r="F26" i="30"/>
  <c r="L41" i="1"/>
  <c r="F41" i="1"/>
  <c r="C41" i="35"/>
  <c r="C38" i="35"/>
  <c r="M37" i="35"/>
  <c r="L37" i="35"/>
  <c r="K37" i="35"/>
  <c r="F37" i="35"/>
  <c r="M36" i="35"/>
  <c r="L36" i="35"/>
  <c r="K36" i="35"/>
  <c r="F36" i="35"/>
  <c r="M35" i="35"/>
  <c r="L35" i="35"/>
  <c r="K35" i="35"/>
  <c r="F35" i="35"/>
  <c r="M34" i="35"/>
  <c r="L34" i="35"/>
  <c r="K34" i="35"/>
  <c r="F34" i="35"/>
  <c r="M33" i="35"/>
  <c r="L33" i="35"/>
  <c r="K33" i="35"/>
  <c r="F33" i="35"/>
  <c r="M32" i="35"/>
  <c r="L32" i="35"/>
  <c r="K32" i="35"/>
  <c r="F32" i="35"/>
  <c r="M31" i="35"/>
  <c r="L31" i="35"/>
  <c r="K31" i="35"/>
  <c r="F31" i="35"/>
  <c r="M30" i="35"/>
  <c r="L30" i="35"/>
  <c r="K30" i="35"/>
  <c r="F30" i="35"/>
  <c r="M29" i="35"/>
  <c r="L29" i="35"/>
  <c r="K29" i="35"/>
  <c r="F29" i="35"/>
  <c r="M28" i="35"/>
  <c r="L28" i="35"/>
  <c r="K28" i="35"/>
  <c r="F28" i="35"/>
  <c r="M27" i="35"/>
  <c r="L27" i="35"/>
  <c r="K27" i="35"/>
  <c r="F27" i="35"/>
  <c r="M26" i="35"/>
  <c r="L26" i="35"/>
  <c r="K26" i="35"/>
  <c r="F26" i="35"/>
  <c r="M25" i="35"/>
  <c r="L25" i="35"/>
  <c r="K25" i="35"/>
  <c r="F25" i="35"/>
  <c r="M24" i="35"/>
  <c r="L24" i="35"/>
  <c r="K24" i="35"/>
  <c r="F24" i="35"/>
  <c r="M23" i="35"/>
  <c r="L23" i="35"/>
  <c r="K23" i="35"/>
  <c r="F23" i="35"/>
  <c r="M22" i="35"/>
  <c r="L22" i="35"/>
  <c r="K22" i="35"/>
  <c r="F22" i="35"/>
  <c r="M21" i="35"/>
  <c r="L21" i="35"/>
  <c r="K21" i="35"/>
  <c r="F21" i="35"/>
  <c r="M20" i="35"/>
  <c r="L20" i="35"/>
  <c r="K20" i="35"/>
  <c r="F20" i="35"/>
  <c r="M19" i="35"/>
  <c r="L19" i="35"/>
  <c r="K19" i="35"/>
  <c r="F19" i="35"/>
  <c r="M18" i="35"/>
  <c r="L18" i="35"/>
  <c r="K18" i="35"/>
  <c r="F18" i="35"/>
  <c r="M17" i="35"/>
  <c r="L17" i="35"/>
  <c r="K17" i="35"/>
  <c r="F17" i="35"/>
  <c r="M16" i="35"/>
  <c r="L16" i="35"/>
  <c r="K16" i="35"/>
  <c r="F16" i="35"/>
  <c r="M15" i="35"/>
  <c r="L15" i="35"/>
  <c r="K15" i="35"/>
  <c r="F15" i="35"/>
  <c r="M14" i="35"/>
  <c r="L14" i="35"/>
  <c r="K14" i="35"/>
  <c r="F14" i="35"/>
  <c r="M13" i="35"/>
  <c r="L13" i="35"/>
  <c r="K13" i="35"/>
  <c r="F13" i="35"/>
  <c r="M12" i="35"/>
  <c r="L12" i="35"/>
  <c r="K12" i="35"/>
  <c r="F12" i="35"/>
  <c r="M11" i="35"/>
  <c r="L11" i="35"/>
  <c r="K11" i="35"/>
  <c r="F11" i="35"/>
  <c r="M10" i="35"/>
  <c r="L10" i="35"/>
  <c r="K10" i="35"/>
  <c r="F10" i="35"/>
  <c r="M9" i="35"/>
  <c r="L9" i="35"/>
  <c r="K9" i="35"/>
  <c r="F9" i="35"/>
  <c r="M8" i="35"/>
  <c r="L8" i="35"/>
  <c r="K8" i="35"/>
  <c r="F8" i="35"/>
  <c r="M7" i="35"/>
  <c r="L7" i="35"/>
  <c r="K7" i="35"/>
  <c r="F7" i="35"/>
  <c r="A7" i="35"/>
  <c r="A8" i="35" s="1"/>
  <c r="A9" i="35" s="1"/>
  <c r="A10" i="35" s="1"/>
  <c r="A11" i="35" s="1"/>
  <c r="A12" i="35" s="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I2" i="35"/>
  <c r="C41" i="34"/>
  <c r="F38" i="1" s="1"/>
  <c r="C39" i="34"/>
  <c r="D38" i="1" s="1"/>
  <c r="C38" i="34"/>
  <c r="C38" i="1" s="1"/>
  <c r="M37" i="34"/>
  <c r="L37" i="34"/>
  <c r="K37" i="34"/>
  <c r="F37" i="34"/>
  <c r="M36" i="34"/>
  <c r="L36" i="34"/>
  <c r="K36" i="34"/>
  <c r="F36" i="34"/>
  <c r="M35" i="34"/>
  <c r="L35" i="34"/>
  <c r="K35" i="34"/>
  <c r="F35" i="34"/>
  <c r="M34" i="34"/>
  <c r="L34" i="34"/>
  <c r="K34" i="34"/>
  <c r="F34" i="34"/>
  <c r="M33" i="34"/>
  <c r="L33" i="34"/>
  <c r="K33" i="34"/>
  <c r="F33" i="34"/>
  <c r="M32" i="34"/>
  <c r="L32" i="34"/>
  <c r="K32" i="34"/>
  <c r="F32" i="34"/>
  <c r="M31" i="34"/>
  <c r="L31" i="34"/>
  <c r="K31" i="34"/>
  <c r="F31" i="34"/>
  <c r="M30" i="34"/>
  <c r="L30" i="34"/>
  <c r="K30" i="34"/>
  <c r="F30" i="34"/>
  <c r="M29" i="34"/>
  <c r="L29" i="34"/>
  <c r="K29" i="34"/>
  <c r="F29" i="34"/>
  <c r="M28" i="34"/>
  <c r="L28" i="34"/>
  <c r="K28" i="34"/>
  <c r="F28" i="34"/>
  <c r="M27" i="34"/>
  <c r="L27" i="34"/>
  <c r="K27" i="34"/>
  <c r="F27" i="34"/>
  <c r="M26" i="34"/>
  <c r="L26" i="34"/>
  <c r="K26" i="34"/>
  <c r="F26" i="34"/>
  <c r="M25" i="34"/>
  <c r="L25" i="34"/>
  <c r="K25" i="34"/>
  <c r="F25" i="34"/>
  <c r="M24" i="34"/>
  <c r="L24" i="34"/>
  <c r="K24" i="34"/>
  <c r="F24" i="34"/>
  <c r="M23" i="34"/>
  <c r="L23" i="34"/>
  <c r="K23" i="34"/>
  <c r="F23" i="34"/>
  <c r="M22" i="34"/>
  <c r="L22" i="34"/>
  <c r="K22" i="34"/>
  <c r="F22" i="34"/>
  <c r="M21" i="34"/>
  <c r="L21" i="34"/>
  <c r="K21" i="34"/>
  <c r="F21" i="34"/>
  <c r="M20" i="34"/>
  <c r="L20" i="34"/>
  <c r="K20" i="34"/>
  <c r="F20" i="34"/>
  <c r="M19" i="34"/>
  <c r="L19" i="34"/>
  <c r="K19" i="34"/>
  <c r="F19" i="34"/>
  <c r="M18" i="34"/>
  <c r="L18" i="34"/>
  <c r="K18" i="34"/>
  <c r="F18" i="34"/>
  <c r="M17" i="34"/>
  <c r="L17" i="34"/>
  <c r="K17" i="34"/>
  <c r="F17" i="34"/>
  <c r="M16" i="34"/>
  <c r="L16" i="34"/>
  <c r="K16" i="34"/>
  <c r="F16" i="34"/>
  <c r="M15" i="34"/>
  <c r="L15" i="34"/>
  <c r="K15" i="34"/>
  <c r="F15" i="34"/>
  <c r="M14" i="34"/>
  <c r="L14" i="34"/>
  <c r="K14" i="34"/>
  <c r="F14" i="34"/>
  <c r="M13" i="34"/>
  <c r="L13" i="34"/>
  <c r="K13" i="34"/>
  <c r="F13" i="34"/>
  <c r="M12" i="34"/>
  <c r="L12" i="34"/>
  <c r="K12" i="34"/>
  <c r="F12" i="34"/>
  <c r="M11" i="34"/>
  <c r="L11" i="34"/>
  <c r="K11" i="34"/>
  <c r="F11" i="34"/>
  <c r="M10" i="34"/>
  <c r="L10" i="34"/>
  <c r="K10" i="34"/>
  <c r="F10" i="34"/>
  <c r="M9" i="34"/>
  <c r="L9" i="34"/>
  <c r="K9" i="34"/>
  <c r="F9" i="34"/>
  <c r="M8" i="34"/>
  <c r="L8" i="34"/>
  <c r="K8" i="34"/>
  <c r="F8" i="34"/>
  <c r="M7" i="34"/>
  <c r="L7" i="34"/>
  <c r="K7" i="34"/>
  <c r="F7" i="34"/>
  <c r="A7" i="34"/>
  <c r="A8" i="34" s="1"/>
  <c r="A9" i="34" s="1"/>
  <c r="A10" i="34" s="1"/>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I2" i="34"/>
  <c r="C41" i="33"/>
  <c r="F37" i="1" s="1"/>
  <c r="C39" i="33"/>
  <c r="D37" i="1" s="1"/>
  <c r="C38" i="33"/>
  <c r="C37" i="1" s="1"/>
  <c r="M37" i="33"/>
  <c r="L37" i="33"/>
  <c r="K37" i="33"/>
  <c r="F37" i="33"/>
  <c r="M36" i="33"/>
  <c r="L36" i="33"/>
  <c r="K36" i="33"/>
  <c r="F36" i="33"/>
  <c r="M35" i="33"/>
  <c r="L35" i="33"/>
  <c r="K35" i="33"/>
  <c r="F35" i="33"/>
  <c r="M34" i="33"/>
  <c r="L34" i="33"/>
  <c r="K34" i="33"/>
  <c r="F34" i="33"/>
  <c r="M33" i="33"/>
  <c r="L33" i="33"/>
  <c r="K33" i="33"/>
  <c r="F33" i="33"/>
  <c r="M32" i="33"/>
  <c r="L32" i="33"/>
  <c r="K32" i="33"/>
  <c r="F32" i="33"/>
  <c r="M31" i="33"/>
  <c r="L31" i="33"/>
  <c r="K31" i="33"/>
  <c r="F31" i="33"/>
  <c r="M30" i="33"/>
  <c r="L30" i="33"/>
  <c r="K30" i="33"/>
  <c r="F30" i="33"/>
  <c r="M29" i="33"/>
  <c r="L29" i="33"/>
  <c r="K29" i="33"/>
  <c r="F29" i="33"/>
  <c r="M28" i="33"/>
  <c r="L28" i="33"/>
  <c r="K28" i="33"/>
  <c r="F28" i="33"/>
  <c r="M27" i="33"/>
  <c r="L27" i="33"/>
  <c r="K27" i="33"/>
  <c r="F27" i="33"/>
  <c r="M26" i="33"/>
  <c r="L26" i="33"/>
  <c r="K26" i="33"/>
  <c r="F26" i="33"/>
  <c r="M25" i="33"/>
  <c r="L25" i="33"/>
  <c r="K25" i="33"/>
  <c r="F25" i="33"/>
  <c r="M24" i="33"/>
  <c r="L24" i="33"/>
  <c r="K24" i="33"/>
  <c r="F24" i="33"/>
  <c r="M23" i="33"/>
  <c r="L23" i="33"/>
  <c r="K23" i="33"/>
  <c r="F23" i="33"/>
  <c r="M22" i="33"/>
  <c r="L22" i="33"/>
  <c r="K22" i="33"/>
  <c r="F22" i="33"/>
  <c r="M21" i="33"/>
  <c r="L21" i="33"/>
  <c r="K21" i="33"/>
  <c r="F21" i="33"/>
  <c r="M20" i="33"/>
  <c r="L20" i="33"/>
  <c r="K20" i="33"/>
  <c r="F20" i="33"/>
  <c r="M19" i="33"/>
  <c r="L19" i="33"/>
  <c r="K19" i="33"/>
  <c r="F19" i="33"/>
  <c r="M18" i="33"/>
  <c r="L18" i="33"/>
  <c r="K18" i="33"/>
  <c r="F18" i="33"/>
  <c r="M17" i="33"/>
  <c r="L17" i="33"/>
  <c r="K17" i="33"/>
  <c r="F17" i="33"/>
  <c r="M16" i="33"/>
  <c r="L16" i="33"/>
  <c r="K16" i="33"/>
  <c r="F16" i="33"/>
  <c r="M15" i="33"/>
  <c r="L15" i="33"/>
  <c r="K15" i="33"/>
  <c r="F15" i="33"/>
  <c r="M14" i="33"/>
  <c r="L14" i="33"/>
  <c r="K14" i="33"/>
  <c r="F14" i="33"/>
  <c r="M13" i="33"/>
  <c r="L13" i="33"/>
  <c r="K13" i="33"/>
  <c r="F13" i="33"/>
  <c r="M12" i="33"/>
  <c r="L12" i="33"/>
  <c r="K12" i="33"/>
  <c r="F12" i="33"/>
  <c r="M11" i="33"/>
  <c r="L11" i="33"/>
  <c r="K11" i="33"/>
  <c r="F11" i="33"/>
  <c r="M10" i="33"/>
  <c r="L10" i="33"/>
  <c r="K10" i="33"/>
  <c r="F10" i="33"/>
  <c r="M9" i="33"/>
  <c r="L9" i="33"/>
  <c r="K9" i="33"/>
  <c r="F9" i="33"/>
  <c r="M8" i="33"/>
  <c r="L8" i="33"/>
  <c r="K8" i="33"/>
  <c r="F8" i="33"/>
  <c r="M7" i="33"/>
  <c r="L7" i="33"/>
  <c r="K7" i="33"/>
  <c r="F7" i="33"/>
  <c r="A7" i="33"/>
  <c r="A8" i="33" s="1"/>
  <c r="A9" i="33" s="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I2" i="33"/>
  <c r="C41" i="32"/>
  <c r="C39" i="32"/>
  <c r="D35" i="1" s="1"/>
  <c r="C38" i="32"/>
  <c r="C35" i="1" s="1"/>
  <c r="M37" i="32"/>
  <c r="L37" i="32"/>
  <c r="K37" i="32"/>
  <c r="F37" i="32"/>
  <c r="M36" i="32"/>
  <c r="L36" i="32"/>
  <c r="K36" i="32"/>
  <c r="F36" i="32"/>
  <c r="M35" i="32"/>
  <c r="L35" i="32"/>
  <c r="K35" i="32"/>
  <c r="F35" i="32"/>
  <c r="M34" i="32"/>
  <c r="L34" i="32"/>
  <c r="K34" i="32"/>
  <c r="F34" i="32"/>
  <c r="M33" i="32"/>
  <c r="L33" i="32"/>
  <c r="K33" i="32"/>
  <c r="F33" i="32"/>
  <c r="M32" i="32"/>
  <c r="L32" i="32"/>
  <c r="K32" i="32"/>
  <c r="F32" i="32"/>
  <c r="M31" i="32"/>
  <c r="L31" i="32"/>
  <c r="K31" i="32"/>
  <c r="F31" i="32"/>
  <c r="M30" i="32"/>
  <c r="L30" i="32"/>
  <c r="K30" i="32"/>
  <c r="F30" i="32"/>
  <c r="M29" i="32"/>
  <c r="L29" i="32"/>
  <c r="K29" i="32"/>
  <c r="F29" i="32"/>
  <c r="M28" i="32"/>
  <c r="L28" i="32"/>
  <c r="K28" i="32"/>
  <c r="F28" i="32"/>
  <c r="M27" i="32"/>
  <c r="L27" i="32"/>
  <c r="K27" i="32"/>
  <c r="F27" i="32"/>
  <c r="M26" i="32"/>
  <c r="L26" i="32"/>
  <c r="K26" i="32"/>
  <c r="F26" i="32"/>
  <c r="M25" i="32"/>
  <c r="L25" i="32"/>
  <c r="K25" i="32"/>
  <c r="F25" i="32"/>
  <c r="M24" i="32"/>
  <c r="L24" i="32"/>
  <c r="K24" i="32"/>
  <c r="F24" i="32"/>
  <c r="M23" i="32"/>
  <c r="L23" i="32"/>
  <c r="K23" i="32"/>
  <c r="F23" i="32"/>
  <c r="M22" i="32"/>
  <c r="L22" i="32"/>
  <c r="K22" i="32"/>
  <c r="F22" i="32"/>
  <c r="M21" i="32"/>
  <c r="L21" i="32"/>
  <c r="K21" i="32"/>
  <c r="F21" i="32"/>
  <c r="M20" i="32"/>
  <c r="L20" i="32"/>
  <c r="K20" i="32"/>
  <c r="F20" i="32"/>
  <c r="M19" i="32"/>
  <c r="L19" i="32"/>
  <c r="K19" i="32"/>
  <c r="F19" i="32"/>
  <c r="M18" i="32"/>
  <c r="L18" i="32"/>
  <c r="K18" i="32"/>
  <c r="F18" i="32"/>
  <c r="M17" i="32"/>
  <c r="L17" i="32"/>
  <c r="K17" i="32"/>
  <c r="F17" i="32"/>
  <c r="M16" i="32"/>
  <c r="L16" i="32"/>
  <c r="K16" i="32"/>
  <c r="F16" i="32"/>
  <c r="M15" i="32"/>
  <c r="L15" i="32"/>
  <c r="K15" i="32"/>
  <c r="F15" i="32"/>
  <c r="M14" i="32"/>
  <c r="L14" i="32"/>
  <c r="K14" i="32"/>
  <c r="F14" i="32"/>
  <c r="M13" i="32"/>
  <c r="L13" i="32"/>
  <c r="K13" i="32"/>
  <c r="F13" i="32"/>
  <c r="M12" i="32"/>
  <c r="L12" i="32"/>
  <c r="K12" i="32"/>
  <c r="F12" i="32"/>
  <c r="M11" i="32"/>
  <c r="L11" i="32"/>
  <c r="K11" i="32"/>
  <c r="F11" i="32"/>
  <c r="M10" i="32"/>
  <c r="L10" i="32"/>
  <c r="K10" i="32"/>
  <c r="F10" i="32"/>
  <c r="M9" i="32"/>
  <c r="L9" i="32"/>
  <c r="K9" i="32"/>
  <c r="F9" i="32"/>
  <c r="M8" i="32"/>
  <c r="L8" i="32"/>
  <c r="K8" i="32"/>
  <c r="F8" i="32"/>
  <c r="M7" i="32"/>
  <c r="L7" i="32"/>
  <c r="K7" i="32"/>
  <c r="F7" i="32"/>
  <c r="A7" i="32"/>
  <c r="A8" i="32" s="1"/>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I2" i="32"/>
  <c r="C41" i="31"/>
  <c r="F34" i="1" s="1"/>
  <c r="C39" i="31"/>
  <c r="D34" i="1" s="1"/>
  <c r="C38" i="31"/>
  <c r="C34" i="1" s="1"/>
  <c r="M37" i="31"/>
  <c r="L37" i="31"/>
  <c r="K37" i="31"/>
  <c r="F37" i="31"/>
  <c r="M36" i="31"/>
  <c r="L36" i="31"/>
  <c r="K36" i="31"/>
  <c r="F36" i="31"/>
  <c r="M35" i="31"/>
  <c r="L35" i="31"/>
  <c r="K35" i="31"/>
  <c r="F35" i="31"/>
  <c r="M34" i="31"/>
  <c r="L34" i="31"/>
  <c r="K34" i="31"/>
  <c r="F34" i="31"/>
  <c r="M33" i="31"/>
  <c r="L33" i="31"/>
  <c r="K33" i="31"/>
  <c r="F33" i="31"/>
  <c r="M32" i="31"/>
  <c r="L32" i="31"/>
  <c r="K32" i="31"/>
  <c r="F32" i="31"/>
  <c r="M31" i="31"/>
  <c r="L31" i="31"/>
  <c r="K31" i="31"/>
  <c r="F31" i="31"/>
  <c r="M30" i="31"/>
  <c r="L30" i="31"/>
  <c r="K30" i="31"/>
  <c r="F30" i="31"/>
  <c r="M29" i="31"/>
  <c r="L29" i="31"/>
  <c r="K29" i="31"/>
  <c r="F29" i="31"/>
  <c r="M28" i="31"/>
  <c r="L28" i="31"/>
  <c r="K28" i="31"/>
  <c r="F28" i="31"/>
  <c r="M27" i="31"/>
  <c r="L27" i="31"/>
  <c r="K27" i="31"/>
  <c r="F27" i="31"/>
  <c r="M26" i="31"/>
  <c r="L26" i="31"/>
  <c r="K26" i="31"/>
  <c r="F26" i="31"/>
  <c r="M25" i="31"/>
  <c r="L25" i="31"/>
  <c r="K25" i="31"/>
  <c r="F25" i="31"/>
  <c r="M24" i="31"/>
  <c r="L24" i="31"/>
  <c r="K24" i="31"/>
  <c r="F24" i="31"/>
  <c r="M23" i="31"/>
  <c r="L23" i="31"/>
  <c r="K23" i="31"/>
  <c r="F23" i="31"/>
  <c r="M22" i="31"/>
  <c r="L22" i="31"/>
  <c r="K22" i="31"/>
  <c r="F22" i="31"/>
  <c r="M21" i="31"/>
  <c r="L21" i="31"/>
  <c r="K21" i="31"/>
  <c r="F21" i="31"/>
  <c r="M20" i="31"/>
  <c r="L20" i="31"/>
  <c r="K20" i="31"/>
  <c r="F20" i="31"/>
  <c r="M19" i="31"/>
  <c r="L19" i="31"/>
  <c r="K19" i="31"/>
  <c r="F19" i="31"/>
  <c r="M18" i="31"/>
  <c r="L18" i="31"/>
  <c r="K18" i="31"/>
  <c r="F18" i="31"/>
  <c r="M17" i="31"/>
  <c r="L17" i="31"/>
  <c r="K17" i="31"/>
  <c r="F17" i="31"/>
  <c r="M16" i="31"/>
  <c r="L16" i="31"/>
  <c r="K16" i="31"/>
  <c r="F16" i="31"/>
  <c r="M15" i="31"/>
  <c r="L15" i="31"/>
  <c r="K15" i="31"/>
  <c r="F15" i="31"/>
  <c r="M14" i="31"/>
  <c r="L14" i="31"/>
  <c r="K14" i="31"/>
  <c r="F14" i="31"/>
  <c r="M13" i="31"/>
  <c r="L13" i="31"/>
  <c r="K13" i="31"/>
  <c r="F13" i="31"/>
  <c r="M12" i="31"/>
  <c r="L12" i="31"/>
  <c r="K12" i="31"/>
  <c r="F12" i="31"/>
  <c r="M11" i="31"/>
  <c r="L11" i="31"/>
  <c r="K11" i="31"/>
  <c r="F11" i="31"/>
  <c r="M10" i="31"/>
  <c r="L10" i="31"/>
  <c r="K10" i="31"/>
  <c r="F10" i="31"/>
  <c r="M9" i="31"/>
  <c r="L9" i="31"/>
  <c r="K9" i="31"/>
  <c r="F9" i="31"/>
  <c r="M8" i="31"/>
  <c r="L8" i="31"/>
  <c r="K8" i="31"/>
  <c r="F8" i="31"/>
  <c r="M7" i="31"/>
  <c r="L7" i="31"/>
  <c r="K7" i="31"/>
  <c r="F7" i="31"/>
  <c r="A7" i="3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I2" i="31"/>
  <c r="C41" i="30"/>
  <c r="F33" i="1" s="1"/>
  <c r="C39" i="30"/>
  <c r="D33" i="1" s="1"/>
  <c r="C38" i="30"/>
  <c r="C33" i="1" s="1"/>
  <c r="M37" i="30"/>
  <c r="L37" i="30"/>
  <c r="K37" i="30"/>
  <c r="F37" i="30"/>
  <c r="M36" i="30"/>
  <c r="L36" i="30"/>
  <c r="K36" i="30"/>
  <c r="F36" i="30"/>
  <c r="M35" i="30"/>
  <c r="L35" i="30"/>
  <c r="K35" i="30"/>
  <c r="F35" i="30"/>
  <c r="M34" i="30"/>
  <c r="L34" i="30"/>
  <c r="K34" i="30"/>
  <c r="F34" i="30"/>
  <c r="M33" i="30"/>
  <c r="L33" i="30"/>
  <c r="K33" i="30"/>
  <c r="F33" i="30"/>
  <c r="M32" i="30"/>
  <c r="L32" i="30"/>
  <c r="K32" i="30"/>
  <c r="F32" i="30"/>
  <c r="M31" i="30"/>
  <c r="L31" i="30"/>
  <c r="K31" i="30"/>
  <c r="F31" i="30"/>
  <c r="M30" i="30"/>
  <c r="L30" i="30"/>
  <c r="K30" i="30"/>
  <c r="F30" i="30"/>
  <c r="M29" i="30"/>
  <c r="L29" i="30"/>
  <c r="K29" i="30"/>
  <c r="F29" i="30"/>
  <c r="M28" i="30"/>
  <c r="L28" i="30"/>
  <c r="K28" i="30"/>
  <c r="F28" i="30"/>
  <c r="M27" i="30"/>
  <c r="L27" i="30"/>
  <c r="K27" i="30"/>
  <c r="F27" i="30"/>
  <c r="M26" i="30"/>
  <c r="L26" i="30"/>
  <c r="K26" i="30"/>
  <c r="M25" i="30"/>
  <c r="L25" i="30"/>
  <c r="K25" i="30"/>
  <c r="M24" i="30"/>
  <c r="L24" i="30"/>
  <c r="K24" i="30"/>
  <c r="M23" i="30"/>
  <c r="L23" i="30"/>
  <c r="K23" i="30"/>
  <c r="M22" i="30"/>
  <c r="L22" i="30"/>
  <c r="K22" i="30"/>
  <c r="M21" i="30"/>
  <c r="L21" i="30"/>
  <c r="K21" i="30"/>
  <c r="M20" i="30"/>
  <c r="L20" i="30"/>
  <c r="K20" i="30"/>
  <c r="F20" i="30"/>
  <c r="M19" i="30"/>
  <c r="L19" i="30"/>
  <c r="K19" i="30"/>
  <c r="F19" i="30"/>
  <c r="M18" i="30"/>
  <c r="L18" i="30"/>
  <c r="K18" i="30"/>
  <c r="F18" i="30"/>
  <c r="M17" i="30"/>
  <c r="L17" i="30"/>
  <c r="K17" i="30"/>
  <c r="F17" i="30"/>
  <c r="M16" i="30"/>
  <c r="L16" i="30"/>
  <c r="K16" i="30"/>
  <c r="F16" i="30"/>
  <c r="M15" i="30"/>
  <c r="L15" i="30"/>
  <c r="K15" i="30"/>
  <c r="F15" i="30"/>
  <c r="M14" i="30"/>
  <c r="L14" i="30"/>
  <c r="K14" i="30"/>
  <c r="F14" i="30"/>
  <c r="M13" i="30"/>
  <c r="L13" i="30"/>
  <c r="K13" i="30"/>
  <c r="F13" i="30"/>
  <c r="M12" i="30"/>
  <c r="L12" i="30"/>
  <c r="K12" i="30"/>
  <c r="F12" i="30"/>
  <c r="M11" i="30"/>
  <c r="L11" i="30"/>
  <c r="K11" i="30"/>
  <c r="F11" i="30"/>
  <c r="M10" i="30"/>
  <c r="L10" i="30"/>
  <c r="K10" i="30"/>
  <c r="F10" i="30"/>
  <c r="M9" i="30"/>
  <c r="L9" i="30"/>
  <c r="K9" i="30"/>
  <c r="F9" i="30"/>
  <c r="M8" i="30"/>
  <c r="L8" i="30"/>
  <c r="K8" i="30"/>
  <c r="F8" i="30"/>
  <c r="M7" i="30"/>
  <c r="L7" i="30"/>
  <c r="K7" i="30"/>
  <c r="K40" i="30" s="1"/>
  <c r="K33" i="1" s="1"/>
  <c r="F7" i="30"/>
  <c r="A7" i="30"/>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I2" i="30"/>
  <c r="C41" i="29"/>
  <c r="F32" i="1" s="1"/>
  <c r="C39" i="29"/>
  <c r="D32" i="1" s="1"/>
  <c r="C38" i="29"/>
  <c r="M37" i="29"/>
  <c r="L37" i="29"/>
  <c r="K37" i="29"/>
  <c r="F37" i="29"/>
  <c r="M36" i="29"/>
  <c r="L36" i="29"/>
  <c r="K36" i="29"/>
  <c r="F36" i="29"/>
  <c r="M35" i="29"/>
  <c r="L35" i="29"/>
  <c r="K35" i="29"/>
  <c r="F35" i="29"/>
  <c r="M34" i="29"/>
  <c r="L34" i="29"/>
  <c r="K34" i="29"/>
  <c r="F34" i="29"/>
  <c r="M33" i="29"/>
  <c r="L33" i="29"/>
  <c r="K33" i="29"/>
  <c r="F33" i="29"/>
  <c r="M32" i="29"/>
  <c r="L32" i="29"/>
  <c r="K32" i="29"/>
  <c r="F32" i="29"/>
  <c r="M31" i="29"/>
  <c r="L31" i="29"/>
  <c r="K31" i="29"/>
  <c r="F31" i="29"/>
  <c r="M30" i="29"/>
  <c r="L30" i="29"/>
  <c r="K30" i="29"/>
  <c r="F30" i="29"/>
  <c r="M29" i="29"/>
  <c r="L29" i="29"/>
  <c r="K29" i="29"/>
  <c r="F29" i="29"/>
  <c r="M28" i="29"/>
  <c r="L28" i="29"/>
  <c r="K28" i="29"/>
  <c r="F28" i="29"/>
  <c r="M27" i="29"/>
  <c r="L27" i="29"/>
  <c r="K27" i="29"/>
  <c r="M26" i="29"/>
  <c r="L26" i="29"/>
  <c r="K26" i="29"/>
  <c r="M25" i="29"/>
  <c r="L25" i="29"/>
  <c r="K25" i="29"/>
  <c r="M24" i="29"/>
  <c r="L24" i="29"/>
  <c r="K24" i="29"/>
  <c r="M23" i="29"/>
  <c r="L23" i="29"/>
  <c r="K23" i="29"/>
  <c r="M22" i="29"/>
  <c r="L22" i="29"/>
  <c r="K22" i="29"/>
  <c r="F22" i="29"/>
  <c r="M21" i="29"/>
  <c r="L21" i="29"/>
  <c r="K21" i="29"/>
  <c r="F21" i="29"/>
  <c r="M20" i="29"/>
  <c r="L20" i="29"/>
  <c r="K20" i="29"/>
  <c r="F20" i="29"/>
  <c r="M19" i="29"/>
  <c r="L19" i="29"/>
  <c r="K19" i="29"/>
  <c r="F19" i="29"/>
  <c r="M18" i="29"/>
  <c r="L18" i="29"/>
  <c r="K18" i="29"/>
  <c r="F18" i="29"/>
  <c r="M17" i="29"/>
  <c r="L17" i="29"/>
  <c r="K17" i="29"/>
  <c r="F17" i="29"/>
  <c r="M16" i="29"/>
  <c r="L16" i="29"/>
  <c r="K16" i="29"/>
  <c r="F16" i="29"/>
  <c r="M15" i="29"/>
  <c r="L15" i="29"/>
  <c r="K15" i="29"/>
  <c r="F15" i="29"/>
  <c r="M14" i="29"/>
  <c r="L14" i="29"/>
  <c r="K14" i="29"/>
  <c r="F14" i="29"/>
  <c r="M13" i="29"/>
  <c r="L13" i="29"/>
  <c r="K13" i="29"/>
  <c r="F13" i="29"/>
  <c r="M12" i="29"/>
  <c r="L12" i="29"/>
  <c r="K12" i="29"/>
  <c r="F12" i="29"/>
  <c r="M11" i="29"/>
  <c r="L11" i="29"/>
  <c r="K11" i="29"/>
  <c r="F11" i="29"/>
  <c r="M10" i="29"/>
  <c r="L10" i="29"/>
  <c r="K10" i="29"/>
  <c r="F10" i="29"/>
  <c r="M9" i="29"/>
  <c r="L9" i="29"/>
  <c r="K9" i="29"/>
  <c r="F9" i="29"/>
  <c r="M8" i="29"/>
  <c r="L8" i="29"/>
  <c r="K8" i="29"/>
  <c r="F8" i="29"/>
  <c r="M7" i="29"/>
  <c r="L7" i="29"/>
  <c r="K7" i="29"/>
  <c r="F7" i="29"/>
  <c r="A7" i="29"/>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I2" i="29"/>
  <c r="C41" i="28"/>
  <c r="F31" i="1" s="1"/>
  <c r="C39" i="28"/>
  <c r="D31" i="1" s="1"/>
  <c r="C38" i="28"/>
  <c r="C31" i="1" s="1"/>
  <c r="M37" i="28"/>
  <c r="L37" i="28"/>
  <c r="K37" i="28"/>
  <c r="F37" i="28"/>
  <c r="M36" i="28"/>
  <c r="L36" i="28"/>
  <c r="K36" i="28"/>
  <c r="F36" i="28"/>
  <c r="M35" i="28"/>
  <c r="L35" i="28"/>
  <c r="K35" i="28"/>
  <c r="F35" i="28"/>
  <c r="M34" i="28"/>
  <c r="L34" i="28"/>
  <c r="K34" i="28"/>
  <c r="F34" i="28"/>
  <c r="M33" i="28"/>
  <c r="L33" i="28"/>
  <c r="K33" i="28"/>
  <c r="F33" i="28"/>
  <c r="M32" i="28"/>
  <c r="L32" i="28"/>
  <c r="K32" i="28"/>
  <c r="F32" i="28"/>
  <c r="M31" i="28"/>
  <c r="L31" i="28"/>
  <c r="K31" i="28"/>
  <c r="F31" i="28"/>
  <c r="M30" i="28"/>
  <c r="L30" i="28"/>
  <c r="K30" i="28"/>
  <c r="F30" i="28"/>
  <c r="M29" i="28"/>
  <c r="L29" i="28"/>
  <c r="K29" i="28"/>
  <c r="M28" i="28"/>
  <c r="L28" i="28"/>
  <c r="K28" i="28"/>
  <c r="M27" i="28"/>
  <c r="L27" i="28"/>
  <c r="K27" i="28"/>
  <c r="M26" i="28"/>
  <c r="L26" i="28"/>
  <c r="K26" i="28"/>
  <c r="M25" i="28"/>
  <c r="L25" i="28"/>
  <c r="K25" i="28"/>
  <c r="M24" i="28"/>
  <c r="L24" i="28"/>
  <c r="K24" i="28"/>
  <c r="M23" i="28"/>
  <c r="L23" i="28"/>
  <c r="K23" i="28"/>
  <c r="F23" i="28"/>
  <c r="M22" i="28"/>
  <c r="L22" i="28"/>
  <c r="K22" i="28"/>
  <c r="F22" i="28"/>
  <c r="M21" i="28"/>
  <c r="L21" i="28"/>
  <c r="K21" i="28"/>
  <c r="F21" i="28"/>
  <c r="M20" i="28"/>
  <c r="L20" i="28"/>
  <c r="K20" i="28"/>
  <c r="F20" i="28"/>
  <c r="M19" i="28"/>
  <c r="L19" i="28"/>
  <c r="K19" i="28"/>
  <c r="F19" i="28"/>
  <c r="M18" i="28"/>
  <c r="L18" i="28"/>
  <c r="K18" i="28"/>
  <c r="F18" i="28"/>
  <c r="M17" i="28"/>
  <c r="L17" i="28"/>
  <c r="K17" i="28"/>
  <c r="F17" i="28"/>
  <c r="M16" i="28"/>
  <c r="L16" i="28"/>
  <c r="K16" i="28"/>
  <c r="F16" i="28"/>
  <c r="M15" i="28"/>
  <c r="L15" i="28"/>
  <c r="K15" i="28"/>
  <c r="F15" i="28"/>
  <c r="M14" i="28"/>
  <c r="L14" i="28"/>
  <c r="K14" i="28"/>
  <c r="F14" i="28"/>
  <c r="M13" i="28"/>
  <c r="L13" i="28"/>
  <c r="K13" i="28"/>
  <c r="F13" i="28"/>
  <c r="M12" i="28"/>
  <c r="L12" i="28"/>
  <c r="K12" i="28"/>
  <c r="F12" i="28"/>
  <c r="M11" i="28"/>
  <c r="L11" i="28"/>
  <c r="K11" i="28"/>
  <c r="F11" i="28"/>
  <c r="M10" i="28"/>
  <c r="L10" i="28"/>
  <c r="K10" i="28"/>
  <c r="F10" i="28"/>
  <c r="M9" i="28"/>
  <c r="L9" i="28"/>
  <c r="K9" i="28"/>
  <c r="F9" i="28"/>
  <c r="M8" i="28"/>
  <c r="L8" i="28"/>
  <c r="K8" i="28"/>
  <c r="F8" i="28"/>
  <c r="M7" i="28"/>
  <c r="L7" i="28"/>
  <c r="K7" i="28"/>
  <c r="F7" i="28"/>
  <c r="A7" i="28"/>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I2" i="28"/>
  <c r="C41" i="27"/>
  <c r="C39" i="27"/>
  <c r="C38" i="27"/>
  <c r="C30" i="1" s="1"/>
  <c r="M37" i="27"/>
  <c r="L37" i="27"/>
  <c r="K37" i="27"/>
  <c r="F37" i="27"/>
  <c r="M36" i="27"/>
  <c r="L36" i="27"/>
  <c r="K36" i="27"/>
  <c r="F36" i="27"/>
  <c r="M35" i="27"/>
  <c r="L35" i="27"/>
  <c r="K35" i="27"/>
  <c r="F35" i="27"/>
  <c r="M34" i="27"/>
  <c r="L34" i="27"/>
  <c r="K34" i="27"/>
  <c r="F34" i="27"/>
  <c r="M33" i="27"/>
  <c r="L33" i="27"/>
  <c r="K33" i="27"/>
  <c r="F33" i="27"/>
  <c r="M32" i="27"/>
  <c r="L32" i="27"/>
  <c r="K32" i="27"/>
  <c r="F32" i="27"/>
  <c r="M31" i="27"/>
  <c r="L31" i="27"/>
  <c r="K31" i="27"/>
  <c r="F31" i="27"/>
  <c r="M30" i="27"/>
  <c r="L30" i="27"/>
  <c r="K30" i="27"/>
  <c r="F30" i="27"/>
  <c r="M29" i="27"/>
  <c r="L29" i="27"/>
  <c r="K29" i="27"/>
  <c r="F29" i="27"/>
  <c r="M28" i="27"/>
  <c r="L28" i="27"/>
  <c r="K28" i="27"/>
  <c r="F28" i="27"/>
  <c r="M27" i="27"/>
  <c r="L27" i="27"/>
  <c r="K27" i="27"/>
  <c r="F27" i="27"/>
  <c r="M26" i="27"/>
  <c r="L26" i="27"/>
  <c r="K26" i="27"/>
  <c r="F26" i="27"/>
  <c r="M25" i="27"/>
  <c r="L25" i="27"/>
  <c r="K25" i="27"/>
  <c r="M24" i="27"/>
  <c r="L24" i="27"/>
  <c r="K24" i="27"/>
  <c r="M23" i="27"/>
  <c r="L23" i="27"/>
  <c r="K23" i="27"/>
  <c r="M22" i="27"/>
  <c r="L22" i="27"/>
  <c r="K22" i="27"/>
  <c r="M21" i="27"/>
  <c r="L21" i="27"/>
  <c r="K21" i="27"/>
  <c r="F21" i="27"/>
  <c r="M20" i="27"/>
  <c r="L20" i="27"/>
  <c r="K20" i="27"/>
  <c r="F20" i="27"/>
  <c r="M19" i="27"/>
  <c r="L19" i="27"/>
  <c r="K19" i="27"/>
  <c r="F19" i="27"/>
  <c r="M18" i="27"/>
  <c r="L18" i="27"/>
  <c r="K18" i="27"/>
  <c r="F18" i="27"/>
  <c r="M17" i="27"/>
  <c r="L17" i="27"/>
  <c r="K17" i="27"/>
  <c r="F17" i="27"/>
  <c r="M16" i="27"/>
  <c r="L16" i="27"/>
  <c r="K16" i="27"/>
  <c r="F16" i="27"/>
  <c r="M15" i="27"/>
  <c r="L15" i="27"/>
  <c r="K15" i="27"/>
  <c r="F15" i="27"/>
  <c r="M14" i="27"/>
  <c r="L14" i="27"/>
  <c r="K14" i="27"/>
  <c r="F14" i="27"/>
  <c r="M13" i="27"/>
  <c r="L13" i="27"/>
  <c r="K13" i="27"/>
  <c r="F13" i="27"/>
  <c r="M12" i="27"/>
  <c r="L12" i="27"/>
  <c r="K12" i="27"/>
  <c r="F12" i="27"/>
  <c r="M11" i="27"/>
  <c r="L11" i="27"/>
  <c r="K11" i="27"/>
  <c r="F11" i="27"/>
  <c r="M10" i="27"/>
  <c r="L10" i="27"/>
  <c r="K10" i="27"/>
  <c r="F10" i="27"/>
  <c r="M9" i="27"/>
  <c r="L9" i="27"/>
  <c r="K9" i="27"/>
  <c r="F9" i="27"/>
  <c r="M8" i="27"/>
  <c r="L8" i="27"/>
  <c r="K8" i="27"/>
  <c r="F8" i="27"/>
  <c r="M7" i="27"/>
  <c r="L7" i="27"/>
  <c r="K7" i="27"/>
  <c r="F7" i="27"/>
  <c r="A7" i="27"/>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I2" i="27"/>
  <c r="C41" i="26"/>
  <c r="F29" i="1" s="1"/>
  <c r="C39" i="26"/>
  <c r="C38" i="26"/>
  <c r="M37" i="26"/>
  <c r="L37" i="26"/>
  <c r="K37" i="26"/>
  <c r="F37" i="26"/>
  <c r="M36" i="26"/>
  <c r="L36" i="26"/>
  <c r="K36" i="26"/>
  <c r="F36" i="26"/>
  <c r="M35" i="26"/>
  <c r="L35" i="26"/>
  <c r="K35" i="26"/>
  <c r="F35" i="26"/>
  <c r="M34" i="26"/>
  <c r="L34" i="26"/>
  <c r="K34" i="26"/>
  <c r="F34" i="26"/>
  <c r="M33" i="26"/>
  <c r="L33" i="26"/>
  <c r="K33" i="26"/>
  <c r="F33" i="26"/>
  <c r="M32" i="26"/>
  <c r="L32" i="26"/>
  <c r="K32" i="26"/>
  <c r="F32" i="26"/>
  <c r="M31" i="26"/>
  <c r="L31" i="26"/>
  <c r="K31" i="26"/>
  <c r="F31" i="26"/>
  <c r="M30" i="26"/>
  <c r="L30" i="26"/>
  <c r="K30" i="26"/>
  <c r="F30" i="26"/>
  <c r="M29" i="26"/>
  <c r="L29" i="26"/>
  <c r="K29" i="26"/>
  <c r="F29" i="26"/>
  <c r="M28" i="26"/>
  <c r="L28" i="26"/>
  <c r="K28" i="26"/>
  <c r="M27" i="26"/>
  <c r="L27" i="26"/>
  <c r="K27" i="26"/>
  <c r="M26" i="26"/>
  <c r="L26" i="26"/>
  <c r="K26" i="26"/>
  <c r="M25" i="26"/>
  <c r="L25" i="26"/>
  <c r="K25" i="26"/>
  <c r="M24" i="26"/>
  <c r="L24" i="26"/>
  <c r="K24" i="26"/>
  <c r="M23" i="26"/>
  <c r="L23" i="26"/>
  <c r="K23" i="26"/>
  <c r="M22" i="26"/>
  <c r="L22" i="26"/>
  <c r="K22" i="26"/>
  <c r="F22" i="26"/>
  <c r="M21" i="26"/>
  <c r="L21" i="26"/>
  <c r="K21" i="26"/>
  <c r="F21" i="26"/>
  <c r="M20" i="26"/>
  <c r="L20" i="26"/>
  <c r="K20" i="26"/>
  <c r="F20" i="26"/>
  <c r="M19" i="26"/>
  <c r="L19" i="26"/>
  <c r="K19" i="26"/>
  <c r="F19" i="26"/>
  <c r="M18" i="26"/>
  <c r="L18" i="26"/>
  <c r="K18" i="26"/>
  <c r="F18" i="26"/>
  <c r="M17" i="26"/>
  <c r="L17" i="26"/>
  <c r="K17" i="26"/>
  <c r="F17" i="26"/>
  <c r="M16" i="26"/>
  <c r="L16" i="26"/>
  <c r="K16" i="26"/>
  <c r="F16" i="26"/>
  <c r="M15" i="26"/>
  <c r="L15" i="26"/>
  <c r="K15" i="26"/>
  <c r="F15" i="26"/>
  <c r="M14" i="26"/>
  <c r="L14" i="26"/>
  <c r="K14" i="26"/>
  <c r="F14" i="26"/>
  <c r="M13" i="26"/>
  <c r="L13" i="26"/>
  <c r="K13" i="26"/>
  <c r="F13" i="26"/>
  <c r="M12" i="26"/>
  <c r="L12" i="26"/>
  <c r="K12" i="26"/>
  <c r="F12" i="26"/>
  <c r="M11" i="26"/>
  <c r="L11" i="26"/>
  <c r="K11" i="26"/>
  <c r="F11" i="26"/>
  <c r="M10" i="26"/>
  <c r="L10" i="26"/>
  <c r="K10" i="26"/>
  <c r="F10" i="26"/>
  <c r="M9" i="26"/>
  <c r="L9" i="26"/>
  <c r="K9" i="26"/>
  <c r="F9" i="26"/>
  <c r="M8" i="26"/>
  <c r="L8" i="26"/>
  <c r="K8" i="26"/>
  <c r="F8" i="26"/>
  <c r="M7" i="26"/>
  <c r="L7" i="26"/>
  <c r="K7" i="26"/>
  <c r="F7" i="26"/>
  <c r="A7" i="26"/>
  <c r="A8" i="26" s="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I2" i="26"/>
  <c r="C41" i="25"/>
  <c r="F28" i="1" s="1"/>
  <c r="C39" i="25"/>
  <c r="D28" i="1" s="1"/>
  <c r="C38" i="25"/>
  <c r="C28" i="1" s="1"/>
  <c r="M37" i="25"/>
  <c r="L37" i="25"/>
  <c r="K37" i="25"/>
  <c r="F37" i="25"/>
  <c r="M36" i="25"/>
  <c r="L36" i="25"/>
  <c r="K36" i="25"/>
  <c r="F36" i="25"/>
  <c r="M35" i="25"/>
  <c r="L35" i="25"/>
  <c r="K35" i="25"/>
  <c r="F35" i="25"/>
  <c r="M34" i="25"/>
  <c r="L34" i="25"/>
  <c r="K34" i="25"/>
  <c r="F34" i="25"/>
  <c r="M33" i="25"/>
  <c r="L33" i="25"/>
  <c r="K33" i="25"/>
  <c r="F33" i="25"/>
  <c r="M32" i="25"/>
  <c r="L32" i="25"/>
  <c r="K32" i="25"/>
  <c r="F32" i="25"/>
  <c r="M31" i="25"/>
  <c r="L31" i="25"/>
  <c r="K31" i="25"/>
  <c r="F31" i="25"/>
  <c r="M30" i="25"/>
  <c r="L30" i="25"/>
  <c r="K30" i="25"/>
  <c r="M29" i="25"/>
  <c r="L29" i="25"/>
  <c r="K29" i="25"/>
  <c r="M28" i="25"/>
  <c r="L28" i="25"/>
  <c r="K28" i="25"/>
  <c r="M27" i="25"/>
  <c r="L27" i="25"/>
  <c r="K27" i="25"/>
  <c r="M26" i="25"/>
  <c r="L26" i="25"/>
  <c r="K26" i="25"/>
  <c r="M25" i="25"/>
  <c r="L25" i="25"/>
  <c r="K25" i="25"/>
  <c r="M24" i="25"/>
  <c r="L24" i="25"/>
  <c r="K24" i="25"/>
  <c r="F24" i="25"/>
  <c r="M23" i="25"/>
  <c r="L23" i="25"/>
  <c r="K23" i="25"/>
  <c r="F23" i="25"/>
  <c r="M22" i="25"/>
  <c r="L22" i="25"/>
  <c r="K22" i="25"/>
  <c r="F22" i="25"/>
  <c r="M21" i="25"/>
  <c r="L21" i="25"/>
  <c r="K21" i="25"/>
  <c r="F21" i="25"/>
  <c r="M20" i="25"/>
  <c r="L20" i="25"/>
  <c r="K20" i="25"/>
  <c r="F20" i="25"/>
  <c r="M19" i="25"/>
  <c r="L19" i="25"/>
  <c r="K19" i="25"/>
  <c r="F19" i="25"/>
  <c r="M18" i="25"/>
  <c r="L18" i="25"/>
  <c r="K18" i="25"/>
  <c r="F18" i="25"/>
  <c r="M17" i="25"/>
  <c r="L17" i="25"/>
  <c r="K17" i="25"/>
  <c r="F17" i="25"/>
  <c r="M16" i="25"/>
  <c r="L16" i="25"/>
  <c r="K16" i="25"/>
  <c r="F16" i="25"/>
  <c r="M15" i="25"/>
  <c r="L15" i="25"/>
  <c r="K15" i="25"/>
  <c r="F15" i="25"/>
  <c r="M14" i="25"/>
  <c r="L14" i="25"/>
  <c r="K14" i="25"/>
  <c r="F14" i="25"/>
  <c r="M13" i="25"/>
  <c r="L13" i="25"/>
  <c r="K13" i="25"/>
  <c r="F13" i="25"/>
  <c r="M12" i="25"/>
  <c r="L12" i="25"/>
  <c r="K12" i="25"/>
  <c r="F12" i="25"/>
  <c r="M11" i="25"/>
  <c r="L11" i="25"/>
  <c r="K11" i="25"/>
  <c r="F11" i="25"/>
  <c r="M10" i="25"/>
  <c r="L10" i="25"/>
  <c r="K10" i="25"/>
  <c r="F10" i="25"/>
  <c r="M9" i="25"/>
  <c r="L9" i="25"/>
  <c r="K9" i="25"/>
  <c r="F9" i="25"/>
  <c r="M8" i="25"/>
  <c r="L8" i="25"/>
  <c r="K8" i="25"/>
  <c r="F8" i="25"/>
  <c r="M7" i="25"/>
  <c r="L7" i="25"/>
  <c r="K7" i="25"/>
  <c r="F7" i="25"/>
  <c r="A7" i="25"/>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I2" i="25"/>
  <c r="E39" i="37" l="1"/>
  <c r="K39" i="37"/>
  <c r="K39" i="1"/>
  <c r="E39" i="1"/>
  <c r="N8" i="35"/>
  <c r="N16" i="35"/>
  <c r="N18" i="35"/>
  <c r="N20" i="35"/>
  <c r="N26" i="35"/>
  <c r="N36" i="35"/>
  <c r="N9" i="34"/>
  <c r="N29" i="35"/>
  <c r="N37" i="35"/>
  <c r="N13" i="25"/>
  <c r="N17" i="25"/>
  <c r="N14" i="29"/>
  <c r="N9" i="33"/>
  <c r="N9" i="31"/>
  <c r="N17" i="31"/>
  <c r="N33" i="25"/>
  <c r="N12" i="29"/>
  <c r="N32" i="30"/>
  <c r="N34" i="30"/>
  <c r="N16" i="29"/>
  <c r="N8" i="25"/>
  <c r="N33" i="27"/>
  <c r="N29" i="29"/>
  <c r="N30" i="30"/>
  <c r="N36" i="30"/>
  <c r="N11" i="33"/>
  <c r="N7" i="28"/>
  <c r="N22" i="29"/>
  <c r="N33" i="29"/>
  <c r="N28" i="30"/>
  <c r="N18" i="29"/>
  <c r="N17" i="34"/>
  <c r="N26" i="29"/>
  <c r="N30" i="33"/>
  <c r="N32" i="33"/>
  <c r="N34" i="33"/>
  <c r="N36" i="33"/>
  <c r="N13" i="33"/>
  <c r="N9" i="25"/>
  <c r="N13" i="31"/>
  <c r="N19" i="31"/>
  <c r="N21" i="31"/>
  <c r="N29" i="31"/>
  <c r="N31" i="26"/>
  <c r="N37" i="26"/>
  <c r="N34" i="31"/>
  <c r="N25" i="33"/>
  <c r="N11" i="25"/>
  <c r="N32" i="25"/>
  <c r="N11" i="27"/>
  <c r="N17" i="27"/>
  <c r="N32" i="27"/>
  <c r="N15" i="25"/>
  <c r="N19" i="34"/>
  <c r="N21" i="25"/>
  <c r="N8" i="30"/>
  <c r="N10" i="30"/>
  <c r="N12" i="30"/>
  <c r="N14" i="30"/>
  <c r="N16" i="30"/>
  <c r="N18" i="30"/>
  <c r="N20" i="30"/>
  <c r="N15" i="31"/>
  <c r="N17" i="35"/>
  <c r="N21" i="35"/>
  <c r="N35" i="26"/>
  <c r="N17" i="33"/>
  <c r="N33" i="33"/>
  <c r="N36" i="25"/>
  <c r="N7" i="27"/>
  <c r="N13" i="27"/>
  <c r="N19" i="27"/>
  <c r="N28" i="27"/>
  <c r="N11" i="34"/>
  <c r="N21" i="29"/>
  <c r="N11" i="31"/>
  <c r="N21" i="34"/>
  <c r="N19" i="25"/>
  <c r="N37" i="27"/>
  <c r="N9" i="32"/>
  <c r="N13" i="32"/>
  <c r="N17" i="32"/>
  <c r="N21" i="32"/>
  <c r="N29" i="32"/>
  <c r="N33" i="32"/>
  <c r="N33" i="26"/>
  <c r="N36" i="31"/>
  <c r="N15" i="27"/>
  <c r="N21" i="27"/>
  <c r="N30" i="27"/>
  <c r="N30" i="29"/>
  <c r="N13" i="34"/>
  <c r="N29" i="26"/>
  <c r="N15" i="33"/>
  <c r="N34" i="25"/>
  <c r="N9" i="27"/>
  <c r="N25" i="25"/>
  <c r="N9" i="28"/>
  <c r="N13" i="28"/>
  <c r="N13" i="30"/>
  <c r="N17" i="30"/>
  <c r="N7" i="33"/>
  <c r="C29" i="1"/>
  <c r="N8" i="26"/>
  <c r="N12" i="26"/>
  <c r="N31" i="31"/>
  <c r="N33" i="31"/>
  <c r="N37" i="31"/>
  <c r="C32" i="1"/>
  <c r="N7" i="30"/>
  <c r="N8" i="31"/>
  <c r="D30" i="1"/>
  <c r="F30" i="1"/>
  <c r="N34" i="27"/>
  <c r="N36" i="27"/>
  <c r="F35" i="1"/>
  <c r="N21" i="33"/>
  <c r="D29" i="1"/>
  <c r="N8" i="32"/>
  <c r="N10" i="32"/>
  <c r="N12" i="32"/>
  <c r="N14" i="32"/>
  <c r="N16" i="32"/>
  <c r="N18" i="32"/>
  <c r="N20" i="32"/>
  <c r="N10" i="26"/>
  <c r="N14" i="26"/>
  <c r="N16" i="26"/>
  <c r="N18" i="26"/>
  <c r="N20" i="26"/>
  <c r="N22" i="26"/>
  <c r="N23" i="25"/>
  <c r="N34" i="32"/>
  <c r="N13" i="29"/>
  <c r="N15" i="30"/>
  <c r="N10" i="31"/>
  <c r="N14" i="25"/>
  <c r="N36" i="26"/>
  <c r="N8" i="27"/>
  <c r="N14" i="27"/>
  <c r="N16" i="27"/>
  <c r="N18" i="27"/>
  <c r="N20" i="27"/>
  <c r="N27" i="27"/>
  <c r="N29" i="27"/>
  <c r="N31" i="27"/>
  <c r="N32" i="29"/>
  <c r="N34" i="29"/>
  <c r="N27" i="30"/>
  <c r="N29" i="30"/>
  <c r="N31" i="30"/>
  <c r="N33" i="30"/>
  <c r="N35" i="30"/>
  <c r="N37" i="30"/>
  <c r="N18" i="31"/>
  <c r="N20" i="31"/>
  <c r="N22" i="31"/>
  <c r="N24" i="31"/>
  <c r="N26" i="31"/>
  <c r="N28" i="31"/>
  <c r="N7" i="32"/>
  <c r="N14" i="33"/>
  <c r="N16" i="33"/>
  <c r="N35" i="33"/>
  <c r="N37" i="33"/>
  <c r="N18" i="34"/>
  <c r="N20" i="34"/>
  <c r="N23" i="35"/>
  <c r="N35" i="35"/>
  <c r="N30" i="32"/>
  <c r="N36" i="32"/>
  <c r="N19" i="33"/>
  <c r="N12" i="25"/>
  <c r="N9" i="30"/>
  <c r="N19" i="30"/>
  <c r="N12" i="34"/>
  <c r="N11" i="35"/>
  <c r="N16" i="25"/>
  <c r="N31" i="25"/>
  <c r="N32" i="26"/>
  <c r="N34" i="26"/>
  <c r="N19" i="29"/>
  <c r="N28" i="29"/>
  <c r="N14" i="31"/>
  <c r="N10" i="33"/>
  <c r="N27" i="33"/>
  <c r="N29" i="33"/>
  <c r="N31" i="33"/>
  <c r="N16" i="34"/>
  <c r="N18" i="25"/>
  <c r="N35" i="25"/>
  <c r="N12" i="27"/>
  <c r="N7" i="25"/>
  <c r="N22" i="25"/>
  <c r="N24" i="25"/>
  <c r="N7" i="26"/>
  <c r="N9" i="26"/>
  <c r="N11" i="26"/>
  <c r="N13" i="26"/>
  <c r="N15" i="26"/>
  <c r="N17" i="26"/>
  <c r="N19" i="26"/>
  <c r="N21" i="26"/>
  <c r="N35" i="27"/>
  <c r="N10" i="29"/>
  <c r="N7" i="31"/>
  <c r="N30" i="31"/>
  <c r="N32" i="31"/>
  <c r="N11" i="32"/>
  <c r="N15" i="32"/>
  <c r="N19" i="32"/>
  <c r="N23" i="32"/>
  <c r="N27" i="32"/>
  <c r="N31" i="32"/>
  <c r="N35" i="32"/>
  <c r="N37" i="32"/>
  <c r="N18" i="33"/>
  <c r="N20" i="33"/>
  <c r="N7" i="34"/>
  <c r="N22" i="34"/>
  <c r="N28" i="32"/>
  <c r="N32" i="32"/>
  <c r="N8" i="34"/>
  <c r="N37" i="34"/>
  <c r="N10" i="25"/>
  <c r="N7" i="29"/>
  <c r="N12" i="31"/>
  <c r="N8" i="33"/>
  <c r="N10" i="34"/>
  <c r="N16" i="31"/>
  <c r="N12" i="33"/>
  <c r="K41" i="34"/>
  <c r="N14" i="34"/>
  <c r="N19" i="35"/>
  <c r="N20" i="25"/>
  <c r="N29" i="25"/>
  <c r="N37" i="25"/>
  <c r="N10" i="27"/>
  <c r="N9" i="29"/>
  <c r="N11" i="30"/>
  <c r="N35" i="31"/>
  <c r="N30" i="26"/>
  <c r="N17" i="29"/>
  <c r="N37" i="29"/>
  <c r="N25" i="31"/>
  <c r="N15" i="34"/>
  <c r="N30" i="34"/>
  <c r="N32" i="34"/>
  <c r="N36" i="34"/>
  <c r="N25" i="34"/>
  <c r="N27" i="34"/>
  <c r="N29" i="34"/>
  <c r="N31" i="34"/>
  <c r="N33" i="34"/>
  <c r="N35" i="34"/>
  <c r="N24" i="34"/>
  <c r="N28" i="34"/>
  <c r="N34" i="34"/>
  <c r="N26" i="34"/>
  <c r="N26" i="33"/>
  <c r="N22" i="33"/>
  <c r="N24" i="33"/>
  <c r="N28" i="33"/>
  <c r="N22" i="32"/>
  <c r="N26" i="32"/>
  <c r="N24" i="32"/>
  <c r="N23" i="31"/>
  <c r="N27" i="31"/>
  <c r="N26" i="27"/>
  <c r="F38" i="27"/>
  <c r="N24" i="26"/>
  <c r="N27" i="25"/>
  <c r="N30" i="25"/>
  <c r="N25" i="27"/>
  <c r="N22" i="27"/>
  <c r="N25" i="29"/>
  <c r="N22" i="30"/>
  <c r="N21" i="30"/>
  <c r="N25" i="30"/>
  <c r="N23" i="30"/>
  <c r="N26" i="30"/>
  <c r="N23" i="29"/>
  <c r="N23" i="27"/>
  <c r="N24" i="27"/>
  <c r="N25" i="26"/>
  <c r="N28" i="26"/>
  <c r="N23" i="26"/>
  <c r="N26" i="26"/>
  <c r="N28" i="25"/>
  <c r="N26" i="25"/>
  <c r="F38" i="25"/>
  <c r="F38" i="26"/>
  <c r="N27" i="26"/>
  <c r="N24" i="30"/>
  <c r="F38" i="30"/>
  <c r="F38" i="31"/>
  <c r="N25" i="32"/>
  <c r="F38" i="32"/>
  <c r="F38" i="33"/>
  <c r="N23" i="33"/>
  <c r="F38" i="34"/>
  <c r="N23" i="34"/>
  <c r="K41" i="32"/>
  <c r="K41" i="31"/>
  <c r="K41" i="30"/>
  <c r="N11" i="29"/>
  <c r="N15" i="29"/>
  <c r="N24" i="29"/>
  <c r="N31" i="29"/>
  <c r="N20" i="29"/>
  <c r="N27" i="29"/>
  <c r="N36" i="29"/>
  <c r="N8" i="29"/>
  <c r="N35" i="29"/>
  <c r="F38" i="29"/>
  <c r="K41" i="29"/>
  <c r="N11" i="28"/>
  <c r="N15" i="28"/>
  <c r="N17" i="28"/>
  <c r="N19" i="28"/>
  <c r="N21" i="28"/>
  <c r="N25" i="28"/>
  <c r="N29" i="28"/>
  <c r="N31" i="28"/>
  <c r="N33" i="28"/>
  <c r="N35" i="28"/>
  <c r="N37" i="28"/>
  <c r="N27" i="28"/>
  <c r="N23" i="28"/>
  <c r="N8" i="28"/>
  <c r="K41" i="28"/>
  <c r="N14" i="28"/>
  <c r="N16" i="28"/>
  <c r="N18" i="28"/>
  <c r="N20" i="28"/>
  <c r="N26" i="28"/>
  <c r="N28" i="28"/>
  <c r="N30" i="28"/>
  <c r="N32" i="28"/>
  <c r="N36" i="28"/>
  <c r="N24" i="28"/>
  <c r="N12" i="28"/>
  <c r="N22" i="28"/>
  <c r="N10" i="28"/>
  <c r="N34" i="28"/>
  <c r="F38" i="28"/>
  <c r="K38" i="27"/>
  <c r="K41" i="27"/>
  <c r="K41" i="33"/>
  <c r="K41" i="26"/>
  <c r="K41" i="25"/>
  <c r="N25" i="35"/>
  <c r="N34" i="35"/>
  <c r="N33" i="35"/>
  <c r="N32" i="35"/>
  <c r="N31" i="35"/>
  <c r="N30" i="35"/>
  <c r="N28" i="35"/>
  <c r="N27" i="35"/>
  <c r="N24" i="35"/>
  <c r="N22" i="35"/>
  <c r="N15" i="35"/>
  <c r="N14" i="35"/>
  <c r="N13" i="35"/>
  <c r="N12" i="35"/>
  <c r="N10" i="35"/>
  <c r="N9" i="35"/>
  <c r="N7" i="35"/>
  <c r="F38" i="35"/>
  <c r="K41" i="35"/>
  <c r="K38" i="35"/>
  <c r="K39" i="35"/>
  <c r="K38" i="34"/>
  <c r="K39" i="34"/>
  <c r="K39" i="33"/>
  <c r="K38" i="33"/>
  <c r="K38" i="32"/>
  <c r="K39" i="32"/>
  <c r="K38" i="31"/>
  <c r="K39" i="31"/>
  <c r="K38" i="30"/>
  <c r="K39" i="30"/>
  <c r="K38" i="29"/>
  <c r="K39" i="29"/>
  <c r="K38" i="28"/>
  <c r="K39" i="28"/>
  <c r="K39" i="27"/>
  <c r="K38" i="26"/>
  <c r="K39" i="26"/>
  <c r="K38" i="25"/>
  <c r="K39" i="25"/>
  <c r="K37" i="24"/>
  <c r="K36" i="24"/>
  <c r="K35" i="24"/>
  <c r="K34" i="24"/>
  <c r="K33" i="24"/>
  <c r="K32" i="24"/>
  <c r="K31" i="24"/>
  <c r="K30" i="24"/>
  <c r="K29" i="24"/>
  <c r="K28" i="24"/>
  <c r="K27" i="24"/>
  <c r="K26" i="24"/>
  <c r="K25" i="24"/>
  <c r="K24" i="24"/>
  <c r="K23" i="24"/>
  <c r="K22" i="24"/>
  <c r="K21" i="24"/>
  <c r="K20" i="24"/>
  <c r="K19" i="24"/>
  <c r="K18" i="24"/>
  <c r="K17" i="24"/>
  <c r="K16" i="24"/>
  <c r="K15" i="24"/>
  <c r="K14" i="24"/>
  <c r="K13" i="24"/>
  <c r="K12" i="24"/>
  <c r="K11" i="24"/>
  <c r="K10" i="24"/>
  <c r="K9" i="24"/>
  <c r="K8" i="24"/>
  <c r="K7" i="24"/>
  <c r="K37" i="14"/>
  <c r="K36" i="14"/>
  <c r="K40" i="14" s="1"/>
  <c r="K35" i="14"/>
  <c r="K34" i="14"/>
  <c r="K33" i="14"/>
  <c r="K32" i="14"/>
  <c r="K31" i="14"/>
  <c r="K30" i="14"/>
  <c r="K29" i="14"/>
  <c r="K28" i="14"/>
  <c r="K27" i="14"/>
  <c r="K26" i="14"/>
  <c r="K25" i="14"/>
  <c r="K24" i="14"/>
  <c r="K23" i="14"/>
  <c r="K22" i="14"/>
  <c r="K21" i="14"/>
  <c r="K20" i="14"/>
  <c r="K19" i="14"/>
  <c r="K18" i="14"/>
  <c r="K17" i="14"/>
  <c r="K16" i="14"/>
  <c r="K15" i="14"/>
  <c r="K14" i="14"/>
  <c r="K13" i="14"/>
  <c r="K12" i="14"/>
  <c r="K11" i="14"/>
  <c r="K10" i="14"/>
  <c r="K9" i="14"/>
  <c r="K8" i="14"/>
  <c r="K7" i="14"/>
  <c r="N38" i="31" l="1"/>
  <c r="M34" i="1" s="1"/>
  <c r="N38" i="32"/>
  <c r="K38" i="24"/>
  <c r="I36" i="1" s="1"/>
  <c r="I37" i="1"/>
  <c r="J37" i="1"/>
  <c r="L29" i="1"/>
  <c r="N38" i="34"/>
  <c r="G30" i="1"/>
  <c r="J28" i="1"/>
  <c r="L34" i="1"/>
  <c r="J33" i="1"/>
  <c r="L35" i="1"/>
  <c r="J29" i="1"/>
  <c r="I33" i="1"/>
  <c r="K41" i="24"/>
  <c r="I29" i="1"/>
  <c r="J34" i="1"/>
  <c r="I38" i="1"/>
  <c r="L37" i="1"/>
  <c r="G38" i="1"/>
  <c r="N38" i="33"/>
  <c r="J31" i="1"/>
  <c r="I31" i="1"/>
  <c r="I32" i="1"/>
  <c r="G34" i="1"/>
  <c r="L38" i="1"/>
  <c r="I28" i="1"/>
  <c r="L28" i="1"/>
  <c r="G33" i="1"/>
  <c r="J38" i="1"/>
  <c r="J30" i="1"/>
  <c r="I34" i="1"/>
  <c r="L30" i="1"/>
  <c r="L32" i="1"/>
  <c r="G29" i="1"/>
  <c r="I30" i="1"/>
  <c r="L31" i="1"/>
  <c r="G32" i="1"/>
  <c r="G37" i="1"/>
  <c r="G28" i="1"/>
  <c r="J35" i="1"/>
  <c r="G31" i="1"/>
  <c r="G35" i="1"/>
  <c r="J32" i="1"/>
  <c r="I35" i="1"/>
  <c r="L33" i="1"/>
  <c r="N38" i="25"/>
  <c r="N38" i="26"/>
  <c r="N38" i="27"/>
  <c r="N38" i="29"/>
  <c r="N38" i="30"/>
  <c r="N38" i="28"/>
  <c r="K39" i="24"/>
  <c r="N38" i="35"/>
  <c r="C41" i="24"/>
  <c r="C39" i="24"/>
  <c r="C38" i="24"/>
  <c r="M37" i="24"/>
  <c r="L37" i="24"/>
  <c r="F37" i="24"/>
  <c r="M36" i="24"/>
  <c r="L36" i="24"/>
  <c r="F36" i="24"/>
  <c r="M35" i="24"/>
  <c r="L35" i="24"/>
  <c r="F35" i="24"/>
  <c r="M34" i="24"/>
  <c r="L34" i="24"/>
  <c r="F34" i="24"/>
  <c r="M33" i="24"/>
  <c r="L33" i="24"/>
  <c r="F33" i="24"/>
  <c r="M32" i="24"/>
  <c r="L32" i="24"/>
  <c r="F32" i="24"/>
  <c r="M31" i="24"/>
  <c r="L31" i="24"/>
  <c r="F31" i="24"/>
  <c r="M30" i="24"/>
  <c r="L30" i="24"/>
  <c r="F30" i="24"/>
  <c r="M29" i="24"/>
  <c r="L29" i="24"/>
  <c r="F29" i="24"/>
  <c r="M28" i="24"/>
  <c r="L28" i="24"/>
  <c r="F28" i="24"/>
  <c r="M27" i="24"/>
  <c r="L27" i="24"/>
  <c r="F27" i="24"/>
  <c r="M26" i="24"/>
  <c r="L26" i="24"/>
  <c r="F26" i="24"/>
  <c r="M25" i="24"/>
  <c r="L25" i="24"/>
  <c r="F25" i="24"/>
  <c r="M24" i="24"/>
  <c r="L24" i="24"/>
  <c r="F24" i="24"/>
  <c r="M23" i="24"/>
  <c r="L23" i="24"/>
  <c r="F23" i="24"/>
  <c r="M22" i="24"/>
  <c r="L22" i="24"/>
  <c r="F22" i="24"/>
  <c r="M21" i="24"/>
  <c r="L21" i="24"/>
  <c r="F21" i="24"/>
  <c r="M20" i="24"/>
  <c r="L20" i="24"/>
  <c r="F20" i="24"/>
  <c r="M19" i="24"/>
  <c r="L19" i="24"/>
  <c r="F19" i="24"/>
  <c r="M18" i="24"/>
  <c r="L18" i="24"/>
  <c r="F18" i="24"/>
  <c r="M17" i="24"/>
  <c r="L17" i="24"/>
  <c r="F17" i="24"/>
  <c r="M16" i="24"/>
  <c r="L16" i="24"/>
  <c r="F16" i="24"/>
  <c r="M15" i="24"/>
  <c r="L15" i="24"/>
  <c r="F15" i="24"/>
  <c r="M14" i="24"/>
  <c r="L14" i="24"/>
  <c r="F14" i="24"/>
  <c r="M13" i="24"/>
  <c r="L13" i="24"/>
  <c r="F13" i="24"/>
  <c r="M12" i="24"/>
  <c r="L12" i="24"/>
  <c r="F12" i="24"/>
  <c r="M11" i="24"/>
  <c r="L11" i="24"/>
  <c r="F11" i="24"/>
  <c r="M10" i="24"/>
  <c r="L10" i="24"/>
  <c r="F10" i="24"/>
  <c r="M9" i="24"/>
  <c r="L9" i="24"/>
  <c r="F9" i="24"/>
  <c r="M8" i="24"/>
  <c r="L8" i="24"/>
  <c r="F8" i="24"/>
  <c r="M7" i="24"/>
  <c r="L7" i="24"/>
  <c r="F7" i="24"/>
  <c r="A7" i="24"/>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I2" i="24"/>
  <c r="F7" i="14"/>
  <c r="F37" i="14"/>
  <c r="F36" i="14"/>
  <c r="F26" i="14"/>
  <c r="F25" i="14"/>
  <c r="F24" i="14"/>
  <c r="F23" i="14"/>
  <c r="F22" i="14"/>
  <c r="F21" i="14"/>
  <c r="F20" i="14"/>
  <c r="F19" i="14"/>
  <c r="F18" i="14"/>
  <c r="F17" i="14"/>
  <c r="F16" i="14"/>
  <c r="F15" i="14"/>
  <c r="F14" i="14"/>
  <c r="F13" i="14"/>
  <c r="F12" i="14"/>
  <c r="F11" i="14"/>
  <c r="F10" i="14"/>
  <c r="F9" i="14"/>
  <c r="F8" i="14"/>
  <c r="M37" i="14"/>
  <c r="M36" i="14"/>
  <c r="M35" i="14"/>
  <c r="M34" i="14"/>
  <c r="M33" i="14"/>
  <c r="M32" i="14"/>
  <c r="M31" i="14"/>
  <c r="M30" i="14"/>
  <c r="M29" i="14"/>
  <c r="M28" i="14"/>
  <c r="M27" i="14"/>
  <c r="M26" i="14"/>
  <c r="M25" i="14"/>
  <c r="M24" i="14"/>
  <c r="M23" i="14"/>
  <c r="M22" i="14"/>
  <c r="M21" i="14"/>
  <c r="M20" i="14"/>
  <c r="M19" i="14"/>
  <c r="M18" i="14"/>
  <c r="M17" i="14"/>
  <c r="M16" i="14"/>
  <c r="M15" i="14"/>
  <c r="M14" i="14"/>
  <c r="M13" i="14"/>
  <c r="M12" i="14"/>
  <c r="M11" i="14"/>
  <c r="M10" i="14"/>
  <c r="M9" i="14"/>
  <c r="M8" i="14"/>
  <c r="M7" i="14"/>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C41" i="14"/>
  <c r="C39" i="14"/>
  <c r="C38" i="14"/>
  <c r="I2" i="14"/>
  <c r="M35" i="1" l="1"/>
  <c r="N8" i="14"/>
  <c r="N16" i="14"/>
  <c r="N24" i="14"/>
  <c r="N18" i="24"/>
  <c r="D36" i="1"/>
  <c r="J36" i="1"/>
  <c r="M31" i="1"/>
  <c r="M33" i="1"/>
  <c r="M38" i="1"/>
  <c r="M32" i="1"/>
  <c r="M37" i="1"/>
  <c r="C36" i="1"/>
  <c r="M30" i="1"/>
  <c r="M29" i="1"/>
  <c r="N14" i="24"/>
  <c r="N22" i="24"/>
  <c r="F36" i="1"/>
  <c r="M28" i="1"/>
  <c r="L36" i="1"/>
  <c r="D27" i="1"/>
  <c r="N14" i="14"/>
  <c r="N33" i="24"/>
  <c r="N32" i="14"/>
  <c r="F38" i="24"/>
  <c r="N26" i="24"/>
  <c r="C27" i="1"/>
  <c r="N23" i="24"/>
  <c r="N28" i="24"/>
  <c r="N36" i="24"/>
  <c r="N31" i="24"/>
  <c r="N34" i="24"/>
  <c r="N8" i="24"/>
  <c r="N30" i="24"/>
  <c r="N19" i="24"/>
  <c r="N29" i="24"/>
  <c r="N7" i="24"/>
  <c r="N27" i="24"/>
  <c r="N15" i="24"/>
  <c r="N20" i="24"/>
  <c r="N25" i="24"/>
  <c r="N35" i="24"/>
  <c r="N32" i="24"/>
  <c r="N24" i="24"/>
  <c r="N37" i="24"/>
  <c r="N11" i="24"/>
  <c r="N16" i="24"/>
  <c r="N21" i="24"/>
  <c r="N11" i="14"/>
  <c r="N19" i="14"/>
  <c r="N27" i="14"/>
  <c r="N35" i="14"/>
  <c r="N30" i="14"/>
  <c r="N7" i="14"/>
  <c r="N15" i="14"/>
  <c r="N23" i="14"/>
  <c r="N31" i="14"/>
  <c r="F38" i="14"/>
  <c r="K39" i="14"/>
  <c r="K38" i="14"/>
  <c r="K41" i="14"/>
  <c r="N17" i="14"/>
  <c r="N33" i="14"/>
  <c r="N12" i="14"/>
  <c r="N20" i="14"/>
  <c r="N28" i="14"/>
  <c r="N36" i="14"/>
  <c r="N25" i="14"/>
  <c r="N13" i="14"/>
  <c r="N21" i="14"/>
  <c r="N29" i="14"/>
  <c r="N37" i="14"/>
  <c r="N22" i="14"/>
  <c r="N10" i="14"/>
  <c r="N18" i="14"/>
  <c r="N26" i="14"/>
  <c r="N34" i="14"/>
  <c r="N10" i="24"/>
  <c r="N9" i="24"/>
  <c r="N17" i="24"/>
  <c r="N13" i="24"/>
  <c r="N12" i="24"/>
  <c r="N9" i="14"/>
  <c r="C39" i="1" l="1"/>
  <c r="D39" i="1"/>
  <c r="G27" i="1"/>
  <c r="F39" i="1"/>
  <c r="G36" i="1"/>
  <c r="I27" i="1"/>
  <c r="I39" i="1" s="1"/>
  <c r="L27" i="1"/>
  <c r="L39" i="1" s="1"/>
  <c r="J27" i="1"/>
  <c r="J39" i="1" s="1"/>
  <c r="N38" i="14"/>
  <c r="N38" i="24"/>
  <c r="G39" i="1" l="1"/>
  <c r="M36" i="1"/>
  <c r="M27" i="1"/>
  <c r="A7" i="14"/>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M39" i="1" l="1"/>
</calcChain>
</file>

<file path=xl/sharedStrings.xml><?xml version="1.0" encoding="utf-8"?>
<sst xmlns="http://schemas.openxmlformats.org/spreadsheetml/2006/main" count="691" uniqueCount="107">
  <si>
    <t>年</t>
    <rPh sb="0" eb="1">
      <t>ネン</t>
    </rPh>
    <phoneticPr fontId="1"/>
  </si>
  <si>
    <t>月</t>
    <rPh sb="0" eb="1">
      <t>ツキ</t>
    </rPh>
    <phoneticPr fontId="1"/>
  </si>
  <si>
    <t>元日</t>
  </si>
  <si>
    <t>成人の日</t>
  </si>
  <si>
    <t>建国記念の日</t>
  </si>
  <si>
    <t>休日</t>
  </si>
  <si>
    <t>祝日法第3条第2項による休日</t>
  </si>
  <si>
    <t>天皇誕生日</t>
  </si>
  <si>
    <t>春分の日</t>
  </si>
  <si>
    <t>昭和の日</t>
  </si>
  <si>
    <t>憲法記念日</t>
  </si>
  <si>
    <t>みどりの日</t>
  </si>
  <si>
    <t>こどもの日</t>
  </si>
  <si>
    <t>海の日</t>
  </si>
  <si>
    <t>山の日</t>
  </si>
  <si>
    <t>敬老の日</t>
  </si>
  <si>
    <t>秋分の日</t>
  </si>
  <si>
    <t>スポーツの日</t>
  </si>
  <si>
    <t>文化の日</t>
  </si>
  <si>
    <t>勤労感謝の日</t>
  </si>
  <si>
    <t>※祝日は赤色太字で表示されます。</t>
    <rPh sb="1" eb="3">
      <t>シュクジツ</t>
    </rPh>
    <rPh sb="4" eb="6">
      <t>アカイロ</t>
    </rPh>
    <rPh sb="6" eb="8">
      <t>フトジ</t>
    </rPh>
    <rPh sb="9" eb="11">
      <t>ヒョウジ</t>
    </rPh>
    <phoneticPr fontId="1"/>
  </si>
  <si>
    <t>練習</t>
    <rPh sb="0" eb="2">
      <t>レンシュウ</t>
    </rPh>
    <phoneticPr fontId="1"/>
  </si>
  <si>
    <t>試合等</t>
    <rPh sb="0" eb="3">
      <t>シアイトウ</t>
    </rPh>
    <phoneticPr fontId="1"/>
  </si>
  <si>
    <t>休養日</t>
    <rPh sb="0" eb="3">
      <t>キュウヨウビ</t>
    </rPh>
    <phoneticPr fontId="1"/>
  </si>
  <si>
    <t>計画</t>
    <rPh sb="0" eb="2">
      <t>ケイカク</t>
    </rPh>
    <phoneticPr fontId="1"/>
  </si>
  <si>
    <t>実績</t>
    <rPh sb="0" eb="2">
      <t>ジッセキ</t>
    </rPh>
    <phoneticPr fontId="1"/>
  </si>
  <si>
    <t>場所</t>
    <rPh sb="0" eb="2">
      <t>バショ</t>
    </rPh>
    <phoneticPr fontId="1"/>
  </si>
  <si>
    <t>備考</t>
    <rPh sb="0" eb="2">
      <t>ビコウ</t>
    </rPh>
    <phoneticPr fontId="1"/>
  </si>
  <si>
    <t>内容</t>
    <rPh sb="0" eb="2">
      <t>ナイヨウ</t>
    </rPh>
    <phoneticPr fontId="1"/>
  </si>
  <si>
    <t>時間</t>
    <rPh sb="0" eb="2">
      <t>ジカン</t>
    </rPh>
    <phoneticPr fontId="1"/>
  </si>
  <si>
    <t>日（直接入力）</t>
    <rPh sb="0" eb="1">
      <t>ニチ</t>
    </rPh>
    <rPh sb="2" eb="4">
      <t>チョクセツ</t>
    </rPh>
    <rPh sb="4" eb="6">
      <t>ニュウリョク</t>
    </rPh>
    <phoneticPr fontId="1"/>
  </si>
  <si>
    <t>部　　</t>
    <rPh sb="0" eb="1">
      <t>ブ</t>
    </rPh>
    <phoneticPr fontId="1"/>
  </si>
  <si>
    <t>主顧問名</t>
    <rPh sb="0" eb="4">
      <t>シュコモンメイ</t>
    </rPh>
    <phoneticPr fontId="1"/>
  </si>
  <si>
    <t>１．大会等の予定</t>
    <rPh sb="2" eb="5">
      <t>タイカイトウ</t>
    </rPh>
    <rPh sb="6" eb="8">
      <t>ヨテイ</t>
    </rPh>
    <phoneticPr fontId="1"/>
  </si>
  <si>
    <t>期間</t>
    <rPh sb="0" eb="2">
      <t>キカン</t>
    </rPh>
    <phoneticPr fontId="1"/>
  </si>
  <si>
    <t>大会名</t>
    <rPh sb="0" eb="3">
      <t>タイカイメイ</t>
    </rPh>
    <phoneticPr fontId="1"/>
  </si>
  <si>
    <t>２．合宿等の予定</t>
    <rPh sb="2" eb="5">
      <t>ガッシュクトウ</t>
    </rPh>
    <rPh sb="6" eb="8">
      <t>ヨテイ</t>
    </rPh>
    <phoneticPr fontId="1"/>
  </si>
  <si>
    <t>合計</t>
    <rPh sb="0" eb="2">
      <t>ゴウケイ</t>
    </rPh>
    <phoneticPr fontId="1"/>
  </si>
  <si>
    <t>時刻の入力</t>
    <rPh sb="0" eb="2">
      <t>ジコク</t>
    </rPh>
    <rPh sb="3" eb="5">
      <t>ニュウリョク</t>
    </rPh>
    <phoneticPr fontId="1"/>
  </si>
  <si>
    <t>24時間形式</t>
    <rPh sb="2" eb="4">
      <t>ジカン</t>
    </rPh>
    <rPh sb="4" eb="6">
      <t>ケイシキ</t>
    </rPh>
    <phoneticPr fontId="1"/>
  </si>
  <si>
    <t>時+「：」+分</t>
    <rPh sb="0" eb="1">
      <t>トキ</t>
    </rPh>
    <rPh sb="6" eb="7">
      <t>フン</t>
    </rPh>
    <phoneticPr fontId="1"/>
  </si>
  <si>
    <t>行事名</t>
    <rPh sb="0" eb="2">
      <t>ギョウジ</t>
    </rPh>
    <rPh sb="2" eb="3">
      <t>メイ</t>
    </rPh>
    <phoneticPr fontId="1"/>
  </si>
  <si>
    <t>公式戦</t>
    <rPh sb="0" eb="3">
      <t>コウシキセン</t>
    </rPh>
    <phoneticPr fontId="1"/>
  </si>
  <si>
    <t>部</t>
    <rPh sb="0" eb="1">
      <t>ブ</t>
    </rPh>
    <phoneticPr fontId="1"/>
  </si>
  <si>
    <t>変更</t>
    <rPh sb="0" eb="2">
      <t>ヘンコウ</t>
    </rPh>
    <phoneticPr fontId="1"/>
  </si>
  <si>
    <t>（日）</t>
    <rPh sb="1" eb="2">
      <t>ニチ</t>
    </rPh>
    <phoneticPr fontId="1"/>
  </si>
  <si>
    <t>学校閉庁日</t>
    <rPh sb="0" eb="5">
      <t>ガッコウヘイチョウビ</t>
    </rPh>
    <phoneticPr fontId="1"/>
  </si>
  <si>
    <t>AM授業</t>
    <rPh sb="2" eb="4">
      <t>ジュギョウ</t>
    </rPh>
    <phoneticPr fontId="1"/>
  </si>
  <si>
    <t>AM授業・PM文化祭HR</t>
    <rPh sb="2" eb="4">
      <t>ジュギョウ</t>
    </rPh>
    <rPh sb="7" eb="10">
      <t>ブンカサイ</t>
    </rPh>
    <phoneticPr fontId="1"/>
  </si>
  <si>
    <t>AM</t>
    <phoneticPr fontId="1"/>
  </si>
  <si>
    <t>合宿</t>
    <rPh sb="0" eb="2">
      <t>ガッシュク</t>
    </rPh>
    <phoneticPr fontId="1"/>
  </si>
  <si>
    <t>練習</t>
  </si>
  <si>
    <t>休養日</t>
  </si>
  <si>
    <t>試合等</t>
  </si>
  <si>
    <t>○○</t>
    <phoneticPr fontId="1"/>
  </si>
  <si>
    <t>休業日の休養日</t>
  </si>
  <si>
    <t>休業日の休養日</t>
    <rPh sb="0" eb="3">
      <t>キュウギョウビ</t>
    </rPh>
    <rPh sb="4" eb="7">
      <t>キュウヨウビ</t>
    </rPh>
    <phoneticPr fontId="1"/>
  </si>
  <si>
    <t>時間（自動）</t>
    <rPh sb="0" eb="2">
      <t>ジカン</t>
    </rPh>
    <rPh sb="3" eb="5">
      <t>ジドウ</t>
    </rPh>
    <phoneticPr fontId="1"/>
  </si>
  <si>
    <t>実績（自動入力）</t>
    <rPh sb="0" eb="2">
      <t>ジッセキ</t>
    </rPh>
    <rPh sb="3" eb="5">
      <t>ジドウ</t>
    </rPh>
    <rPh sb="5" eb="7">
      <t>ニュウリョク</t>
    </rPh>
    <phoneticPr fontId="1"/>
  </si>
  <si>
    <t>○○県</t>
    <rPh sb="2" eb="3">
      <t>ケン</t>
    </rPh>
    <phoneticPr fontId="1"/>
  </si>
  <si>
    <t>中止</t>
  </si>
  <si>
    <t>雨天中止</t>
    <rPh sb="0" eb="2">
      <t>ウテン</t>
    </rPh>
    <rPh sb="2" eb="4">
      <t>チュウシ</t>
    </rPh>
    <phoneticPr fontId="1"/>
  </si>
  <si>
    <t>７月</t>
    <rPh sb="1" eb="2">
      <t>ガツ</t>
    </rPh>
    <phoneticPr fontId="1"/>
  </si>
  <si>
    <t>10月</t>
    <rPh sb="2" eb="3">
      <t>ガツ</t>
    </rPh>
    <phoneticPr fontId="1"/>
  </si>
  <si>
    <t>秋季大会</t>
    <rPh sb="0" eb="4">
      <t>シュウキタイカイ</t>
    </rPh>
    <phoneticPr fontId="1"/>
  </si>
  <si>
    <t>○○県○○市　○○競技場</t>
    <rPh sb="2" eb="3">
      <t>ケン</t>
    </rPh>
    <rPh sb="5" eb="6">
      <t>シ</t>
    </rPh>
    <rPh sb="9" eb="12">
      <t>キョウギジョウ</t>
    </rPh>
    <phoneticPr fontId="1"/>
  </si>
  <si>
    <t>2025年</t>
    <rPh sb="4" eb="5">
      <t>ネン</t>
    </rPh>
    <phoneticPr fontId="1"/>
  </si>
  <si>
    <t>○○　○○</t>
    <phoneticPr fontId="1"/>
  </si>
  <si>
    <t>年度</t>
    <rPh sb="0" eb="2">
      <t>ネンド</t>
    </rPh>
    <phoneticPr fontId="1"/>
  </si>
  <si>
    <t>学校</t>
    <rPh sb="0" eb="2">
      <t>ガッコウ</t>
    </rPh>
    <phoneticPr fontId="1"/>
  </si>
  <si>
    <t>○○高等</t>
    <rPh sb="2" eb="4">
      <t>コウトウ</t>
    </rPh>
    <phoneticPr fontId="1"/>
  </si>
  <si>
    <t>年間活動計画</t>
    <rPh sb="0" eb="2">
      <t>ネンカン</t>
    </rPh>
    <rPh sb="2" eb="4">
      <t>カツドウ</t>
    </rPh>
    <rPh sb="4" eb="6">
      <t>ケイカク</t>
    </rPh>
    <phoneticPr fontId="1"/>
  </si>
  <si>
    <t>月間活動計画・実績報告</t>
    <rPh sb="0" eb="2">
      <t>ゲッカン</t>
    </rPh>
    <rPh sb="2" eb="4">
      <t>カツドウ</t>
    </rPh>
    <rPh sb="4" eb="6">
      <t>ケイカク</t>
    </rPh>
    <rPh sb="7" eb="11">
      <t>ジッセキホウコク</t>
    </rPh>
    <phoneticPr fontId="1"/>
  </si>
  <si>
    <t>開始時刻</t>
    <rPh sb="0" eb="2">
      <t>カイシ</t>
    </rPh>
    <rPh sb="2" eb="4">
      <t>ジコク</t>
    </rPh>
    <phoneticPr fontId="1"/>
  </si>
  <si>
    <t>終了時刻</t>
    <rPh sb="0" eb="2">
      <t>シュウリョウ</t>
    </rPh>
    <rPh sb="2" eb="4">
      <t>ジコク</t>
    </rPh>
    <phoneticPr fontId="1"/>
  </si>
  <si>
    <t>その他</t>
  </si>
  <si>
    <t>その他</t>
    <rPh sb="2" eb="3">
      <t>タ</t>
    </rPh>
    <phoneticPr fontId="1"/>
  </si>
  <si>
    <t>ミーティング</t>
    <phoneticPr fontId="1"/>
  </si>
  <si>
    <t>3．総括表（月間計画・実績が自動的に反映されます。）</t>
    <rPh sb="2" eb="5">
      <t>ソウカツヒョウ</t>
    </rPh>
    <rPh sb="6" eb="8">
      <t>ゲッカン</t>
    </rPh>
    <rPh sb="8" eb="10">
      <t>ケイカク</t>
    </rPh>
    <rPh sb="11" eb="13">
      <t>ジッセキ</t>
    </rPh>
    <rPh sb="14" eb="16">
      <t>ジドウ</t>
    </rPh>
    <rPh sb="16" eb="17">
      <t>テキ</t>
    </rPh>
    <rPh sb="18" eb="20">
      <t>ハンエイ</t>
    </rPh>
    <phoneticPr fontId="1"/>
  </si>
  <si>
    <t>活動計画作成にあたって</t>
    <rPh sb="0" eb="2">
      <t>カツドウ</t>
    </rPh>
    <rPh sb="2" eb="4">
      <t>ケイカク</t>
    </rPh>
    <rPh sb="4" eb="6">
      <t>サクセイ</t>
    </rPh>
    <phoneticPr fontId="1"/>
  </si>
  <si>
    <t>check</t>
    <phoneticPr fontId="1"/>
  </si>
  <si>
    <t>月間計画</t>
    <rPh sb="0" eb="4">
      <t>ゲッカンケイカク</t>
    </rPh>
    <phoneticPr fontId="1"/>
  </si>
  <si>
    <t>月間活動計画の内容が反映された「３．総括表」において、年間104日以上の休養日が設定されているか。</t>
    <rPh sb="0" eb="4">
      <t>ゲッカンカツドウ</t>
    </rPh>
    <rPh sb="4" eb="6">
      <t>ケイカク</t>
    </rPh>
    <rPh sb="7" eb="9">
      <t>ナイヨウ</t>
    </rPh>
    <rPh sb="10" eb="12">
      <t>ハンエイ</t>
    </rPh>
    <rPh sb="18" eb="21">
      <t>ソウカツヒョウ</t>
    </rPh>
    <rPh sb="27" eb="29">
      <t>ネンカン</t>
    </rPh>
    <rPh sb="32" eb="35">
      <t>ニチイジョウ</t>
    </rPh>
    <rPh sb="36" eb="39">
      <t>キュウヨウビ</t>
    </rPh>
    <rPh sb="40" eb="42">
      <t>セッテイ</t>
    </rPh>
    <phoneticPr fontId="1"/>
  </si>
  <si>
    <t>104日（52週×2日）のうち休業日に52日以上の休養日が設定されているか。</t>
    <rPh sb="3" eb="4">
      <t>ニチ</t>
    </rPh>
    <rPh sb="7" eb="8">
      <t>シュウ</t>
    </rPh>
    <rPh sb="10" eb="11">
      <t>ニチ</t>
    </rPh>
    <rPh sb="15" eb="18">
      <t>キュウギョウビ</t>
    </rPh>
    <rPh sb="21" eb="22">
      <t>ニチ</t>
    </rPh>
    <rPh sb="22" eb="24">
      <t>イジョウ</t>
    </rPh>
    <rPh sb="25" eb="28">
      <t>キュウヨウビ</t>
    </rPh>
    <rPh sb="29" eb="31">
      <t>セッテイ</t>
    </rPh>
    <phoneticPr fontId="1"/>
  </si>
  <si>
    <t>週当たり平日は少なくとも１日、週末のうち少なくとも１日を休養日としているか。</t>
    <rPh sb="0" eb="2">
      <t>シュウア</t>
    </rPh>
    <rPh sb="4" eb="6">
      <t>ヘイジツ</t>
    </rPh>
    <rPh sb="7" eb="8">
      <t>スク</t>
    </rPh>
    <rPh sb="13" eb="14">
      <t>ニチ</t>
    </rPh>
    <rPh sb="15" eb="17">
      <t>シュウマツ</t>
    </rPh>
    <rPh sb="20" eb="21">
      <t>スク</t>
    </rPh>
    <rPh sb="26" eb="27">
      <t>ニチ</t>
    </rPh>
    <rPh sb="28" eb="31">
      <t>キュウヨウビ</t>
    </rPh>
    <phoneticPr fontId="1"/>
  </si>
  <si>
    <t>活動時間について、平日は２時間程度、休日は４時間程度であるか。</t>
    <rPh sb="0" eb="2">
      <t>カツドウ</t>
    </rPh>
    <rPh sb="2" eb="4">
      <t>ジカン</t>
    </rPh>
    <rPh sb="9" eb="11">
      <t>ヘイジツ</t>
    </rPh>
    <rPh sb="13" eb="17">
      <t>ジカンテイド</t>
    </rPh>
    <rPh sb="18" eb="20">
      <t>キュウジツ</t>
    </rPh>
    <rPh sb="22" eb="26">
      <t>ジカンテイド</t>
    </rPh>
    <phoneticPr fontId="1"/>
  </si>
  <si>
    <t>男子バスケットボール</t>
    <rPh sb="0" eb="2">
      <t>ダンシ</t>
    </rPh>
    <phoneticPr fontId="1"/>
  </si>
  <si>
    <t>４月～５月</t>
    <rPh sb="1" eb="2">
      <t>ガツ</t>
    </rPh>
    <rPh sb="4" eb="5">
      <t>ガツ</t>
    </rPh>
    <phoneticPr fontId="1"/>
  </si>
  <si>
    <t>春季大会</t>
    <rPh sb="0" eb="4">
      <t>シュンキタイカイ</t>
    </rPh>
    <phoneticPr fontId="1"/>
  </si>
  <si>
    <t>夏季選手権大会</t>
    <rPh sb="0" eb="7">
      <t>カキセンシュケンタイカイ</t>
    </rPh>
    <phoneticPr fontId="1"/>
  </si>
  <si>
    <t>８月５日～９日</t>
    <rPh sb="1" eb="2">
      <t>ガツ</t>
    </rPh>
    <rPh sb="3" eb="4">
      <t>ニチ</t>
    </rPh>
    <rPh sb="6" eb="7">
      <t>ニチ</t>
    </rPh>
    <phoneticPr fontId="1"/>
  </si>
  <si>
    <t>「行事名」の列に、主な学校行事や学校独自の休業日を記載し、塗りつぶしの色を変更するなど休業日としてカウントできているか。</t>
    <rPh sb="1" eb="4">
      <t>ギョウジメイ</t>
    </rPh>
    <rPh sb="6" eb="7">
      <t>レツ</t>
    </rPh>
    <rPh sb="9" eb="10">
      <t>オモ</t>
    </rPh>
    <rPh sb="11" eb="15">
      <t>ガッコウギョウジ</t>
    </rPh>
    <rPh sb="16" eb="20">
      <t>ガッコウドクジ</t>
    </rPh>
    <rPh sb="21" eb="24">
      <t>キュウギョウビ</t>
    </rPh>
    <rPh sb="25" eb="27">
      <t>キサイ</t>
    </rPh>
    <rPh sb="29" eb="30">
      <t>ヌ</t>
    </rPh>
    <rPh sb="35" eb="36">
      <t>イロ</t>
    </rPh>
    <rPh sb="37" eb="39">
      <t>ヘンコウ</t>
    </rPh>
    <rPh sb="43" eb="46">
      <t>キュウギョウビ</t>
    </rPh>
    <phoneticPr fontId="1"/>
  </si>
  <si>
    <t>※</t>
    <phoneticPr fontId="1"/>
  </si>
  <si>
    <t>　学校全体で学校部活動を行わない日（定期考査期間等）を合わせ、年間で104日以上設定する。</t>
    <phoneticPr fontId="1"/>
  </si>
  <si>
    <t>　練習試合や大会等で困難な場合にあっても、全校一斉の定時退庁日等による週１日以上の休養日と</t>
    <phoneticPr fontId="1"/>
  </si>
  <si>
    <t>　休憩時間を適切に設定し、無理のないよう活動するとともに、その後に休養日を設けるなど、</t>
    <phoneticPr fontId="1"/>
  </si>
  <si>
    <t>　学校生活に支障のないように配慮する。</t>
    <phoneticPr fontId="1"/>
  </si>
  <si>
    <t>　週あたり平日は少なくとも１日、週末のうち少なくとも１日を休養日とすることを基本とするが、</t>
    <phoneticPr fontId="1"/>
  </si>
  <si>
    <t>　週末の休養日は原則として月あたり２日以上となるよう設定する。</t>
    <phoneticPr fontId="1"/>
  </si>
  <si>
    <t>　学校の休業日に練習試合や大会等で４時間以上の活動となる場合は、生徒の健康管理に十分配慮して</t>
    <phoneticPr fontId="1"/>
  </si>
  <si>
    <t>年間活動計画（記入例）</t>
    <rPh sb="0" eb="2">
      <t>ネンカン</t>
    </rPh>
    <rPh sb="2" eb="4">
      <t>カツドウ</t>
    </rPh>
    <rPh sb="4" eb="6">
      <t>ケイカク</t>
    </rPh>
    <rPh sb="7" eb="10">
      <t>キニュウレイ</t>
    </rPh>
    <phoneticPr fontId="1"/>
  </si>
  <si>
    <t>月間活動計画・実績報告（記入例）</t>
    <rPh sb="0" eb="2">
      <t>ゲッカン</t>
    </rPh>
    <rPh sb="2" eb="4">
      <t>カツドウ</t>
    </rPh>
    <rPh sb="4" eb="6">
      <t>ケイカク</t>
    </rPh>
    <rPh sb="7" eb="11">
      <t>ジッセキホウコク</t>
    </rPh>
    <rPh sb="12" eb="15">
      <t>キニュウレイ</t>
    </rPh>
    <phoneticPr fontId="1"/>
  </si>
  <si>
    <t>2026年</t>
    <rPh sb="4" eb="5">
      <t>ネン</t>
    </rPh>
    <phoneticPr fontId="1"/>
  </si>
  <si>
    <t>国民の休日</t>
    <rPh sb="0" eb="2">
      <t>コクミン</t>
    </rPh>
    <rPh sb="3" eb="5">
      <t>キュウジツ</t>
    </rPh>
    <phoneticPr fontId="1"/>
  </si>
  <si>
    <t>振替休日</t>
    <rPh sb="0" eb="2">
      <t>フリカエ</t>
    </rPh>
    <rPh sb="2" eb="4">
      <t>キュウジツ</t>
    </rPh>
    <phoneticPr fontId="1"/>
  </si>
  <si>
    <t>昭和の日</t>
    <rPh sb="0" eb="2">
      <t>ショウワ</t>
    </rPh>
    <rPh sb="3" eb="4">
      <t>ヒ</t>
    </rPh>
    <phoneticPr fontId="1"/>
  </si>
  <si>
    <t>憲法記念日</t>
    <rPh sb="0" eb="5">
      <t>ケンポウキネンビ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</si>
</sst>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aaa\)"/>
    <numFmt numFmtId="177" formatCode="#,##0&quot;日&quot;"/>
    <numFmt numFmtId="178" formatCode="h:mm;@"/>
    <numFmt numFmtId="179" formatCode="##&quot;:&quot;##"/>
    <numFmt numFmtId="180" formatCode="[h]:mm"/>
  </numFmts>
  <fonts count="1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rgb="FFFF0000"/>
      <name val="Meiryo UI"/>
      <family val="3"/>
      <charset val="128"/>
    </font>
    <font>
      <sz val="10.5"/>
      <color theme="1"/>
      <name val="Meiryo UI"/>
      <family val="3"/>
      <charset val="128"/>
    </font>
    <font>
      <sz val="18"/>
      <color theme="1"/>
      <name val="游ゴシック"/>
      <family val="3"/>
      <charset val="128"/>
      <scheme val="minor"/>
    </font>
    <font>
      <b/>
      <sz val="11"/>
      <color theme="1"/>
      <name val="Meiryo UI"/>
      <family val="3"/>
      <charset val="128"/>
    </font>
    <font>
      <sz val="11"/>
      <name val="Meiryo UI"/>
      <family val="3"/>
      <charset val="128"/>
    </font>
    <font>
      <sz val="14"/>
      <color theme="1"/>
      <name val="游ゴシック"/>
      <family val="2"/>
      <charset val="128"/>
      <scheme val="minor"/>
    </font>
    <font>
      <b/>
      <u/>
      <sz val="16"/>
      <color theme="1"/>
      <name val="游ゴシック"/>
      <family val="3"/>
      <charset val="128"/>
      <scheme val="minor"/>
    </font>
    <font>
      <b/>
      <sz val="14"/>
      <color theme="1"/>
      <name val="Meiryo UI"/>
      <family val="3"/>
      <charset val="128"/>
    </font>
    <font>
      <sz val="10"/>
      <color theme="1"/>
      <name val="游ゴシック"/>
      <family val="3"/>
      <charset val="128"/>
      <scheme val="minor"/>
    </font>
    <font>
      <b/>
      <u/>
      <sz val="11"/>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5" tint="0.39997558519241921"/>
        <bgColor indexed="64"/>
      </patternFill>
    </fill>
    <fill>
      <patternFill patternType="solid">
        <fgColor rgb="FF6699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9">
    <xf numFmtId="0" fontId="0" fillId="0" borderId="0" xfId="0">
      <alignment vertical="center"/>
    </xf>
    <xf numFmtId="14" fontId="0" fillId="0" borderId="0" xfId="0" applyNumberFormat="1">
      <alignment vertical="center"/>
    </xf>
    <xf numFmtId="0" fontId="0" fillId="0" borderId="1" xfId="0" applyBorder="1">
      <alignment vertical="center"/>
    </xf>
    <xf numFmtId="56" fontId="0" fillId="0" borderId="0" xfId="0" applyNumberFormat="1">
      <alignment vertical="center"/>
    </xf>
    <xf numFmtId="56" fontId="0" fillId="0" borderId="1" xfId="0" applyNumberFormat="1" applyBorder="1">
      <alignment vertical="center"/>
    </xf>
    <xf numFmtId="0" fontId="0" fillId="0" borderId="0" xfId="0" applyAlignment="1">
      <alignment horizontal="left" vertical="center"/>
    </xf>
    <xf numFmtId="0" fontId="2" fillId="0" borderId="0" xfId="0" applyFont="1">
      <alignment vertical="center"/>
    </xf>
    <xf numFmtId="0" fontId="3" fillId="0" borderId="0" xfId="0" applyFont="1">
      <alignment vertical="center"/>
    </xf>
    <xf numFmtId="177" fontId="4" fillId="0" borderId="3" xfId="0" applyNumberFormat="1" applyFont="1" applyBorder="1" applyAlignment="1">
      <alignment horizontal="right" vertical="center" wrapText="1"/>
    </xf>
    <xf numFmtId="178" fontId="2" fillId="0" borderId="1" xfId="0" applyNumberFormat="1" applyFont="1" applyBorder="1">
      <alignment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6" fillId="0" borderId="9" xfId="0" applyFont="1" applyBorder="1" applyAlignment="1">
      <alignment horizontal="centerContinuous" vertical="center"/>
    </xf>
    <xf numFmtId="0" fontId="2" fillId="0" borderId="10" xfId="0" applyFont="1" applyBorder="1" applyAlignment="1">
      <alignment horizontal="centerContinuous" vertical="center"/>
    </xf>
    <xf numFmtId="0" fontId="6" fillId="2" borderId="0" xfId="0" applyFont="1" applyFill="1">
      <alignment vertical="center"/>
    </xf>
    <xf numFmtId="0" fontId="6" fillId="3" borderId="0" xfId="0" applyFont="1" applyFill="1">
      <alignment vertical="center"/>
    </xf>
    <xf numFmtId="0" fontId="2" fillId="0" borderId="0" xfId="0" applyFont="1" applyAlignment="1">
      <alignment horizontal="right" vertical="center"/>
    </xf>
    <xf numFmtId="0" fontId="6" fillId="0" borderId="0" xfId="0" applyFont="1" applyBorder="1" applyAlignment="1">
      <alignment horizontal="centerContinuous" vertical="center"/>
    </xf>
    <xf numFmtId="0" fontId="2" fillId="0" borderId="0" xfId="0" applyFont="1" applyBorder="1" applyAlignment="1">
      <alignment horizontal="centerContinuous" vertical="center"/>
    </xf>
    <xf numFmtId="0" fontId="2" fillId="0" borderId="0" xfId="0" applyFont="1" applyBorder="1" applyAlignment="1">
      <alignment horizontal="center" vertical="center"/>
    </xf>
    <xf numFmtId="0" fontId="6" fillId="0" borderId="0" xfId="0" applyFont="1" applyFill="1">
      <alignment vertical="center"/>
    </xf>
    <xf numFmtId="0" fontId="2" fillId="0" borderId="0" xfId="0" applyFont="1" applyFill="1" applyBorder="1" applyAlignment="1">
      <alignment horizontal="center" vertical="center"/>
    </xf>
    <xf numFmtId="0" fontId="7" fillId="0" borderId="0" xfId="0" applyFont="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180" fontId="2" fillId="0" borderId="0" xfId="0" applyNumberFormat="1" applyFont="1" applyBorder="1" applyAlignment="1">
      <alignment horizontal="right" vertical="center"/>
    </xf>
    <xf numFmtId="0" fontId="0" fillId="0" borderId="1"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quotePrefix="1" applyFont="1">
      <alignment vertical="center"/>
    </xf>
    <xf numFmtId="0" fontId="2" fillId="0" borderId="20" xfId="0" applyFont="1" applyBorder="1" applyAlignment="1">
      <alignment horizontal="center" vertical="center"/>
    </xf>
    <xf numFmtId="178" fontId="2" fillId="0" borderId="21" xfId="0" applyNumberFormat="1" applyFont="1" applyBorder="1" applyAlignment="1">
      <alignment horizontal="right" vertical="center"/>
    </xf>
    <xf numFmtId="0" fontId="2" fillId="0" borderId="22" xfId="0" applyFont="1" applyBorder="1" applyAlignment="1">
      <alignment horizontal="center" vertical="center"/>
    </xf>
    <xf numFmtId="178" fontId="2" fillId="0" borderId="23" xfId="0" applyNumberFormat="1" applyFont="1" applyBorder="1">
      <alignment vertical="center"/>
    </xf>
    <xf numFmtId="178" fontId="2" fillId="0" borderId="24" xfId="0" applyNumberFormat="1" applyFont="1" applyBorder="1" applyAlignment="1">
      <alignment horizontal="right" vertical="center"/>
    </xf>
    <xf numFmtId="0" fontId="2" fillId="0" borderId="0" xfId="0" applyFont="1" applyFill="1" applyBorder="1" applyAlignment="1">
      <alignment vertical="center"/>
    </xf>
    <xf numFmtId="178" fontId="2" fillId="0" borderId="20" xfId="0" applyNumberFormat="1" applyFont="1" applyBorder="1">
      <alignment vertical="center"/>
    </xf>
    <xf numFmtId="178" fontId="2" fillId="0" borderId="21" xfId="0" applyNumberFormat="1" applyFont="1" applyBorder="1">
      <alignment vertical="center"/>
    </xf>
    <xf numFmtId="178" fontId="2" fillId="0" borderId="22" xfId="0" applyNumberFormat="1" applyFont="1" applyBorder="1">
      <alignment vertical="center"/>
    </xf>
    <xf numFmtId="178" fontId="2" fillId="0" borderId="24" xfId="0" applyNumberFormat="1" applyFont="1" applyBorder="1">
      <alignment vertical="center"/>
    </xf>
    <xf numFmtId="179" fontId="2" fillId="0" borderId="0" xfId="0" applyNumberFormat="1" applyFont="1" applyBorder="1" applyAlignment="1">
      <alignment horizontal="right" vertical="center"/>
    </xf>
    <xf numFmtId="180" fontId="2" fillId="0" borderId="16" xfId="0" applyNumberFormat="1" applyFont="1" applyBorder="1">
      <alignment vertical="center"/>
    </xf>
    <xf numFmtId="0" fontId="2" fillId="0" borderId="20" xfId="0" applyNumberFormat="1" applyFont="1" applyBorder="1">
      <alignment vertical="center"/>
    </xf>
    <xf numFmtId="178" fontId="7" fillId="0" borderId="21" xfId="0" applyNumberFormat="1" applyFont="1" applyBorder="1" applyAlignment="1">
      <alignment horizontal="right" vertical="center"/>
    </xf>
    <xf numFmtId="0" fontId="2" fillId="0" borderId="22" xfId="0" applyNumberFormat="1" applyFont="1" applyBorder="1">
      <alignment vertical="center"/>
    </xf>
    <xf numFmtId="178" fontId="7" fillId="0" borderId="24" xfId="0" applyNumberFormat="1" applyFont="1" applyBorder="1" applyAlignment="1">
      <alignment horizontal="right" vertical="center"/>
    </xf>
    <xf numFmtId="0" fontId="6" fillId="3" borderId="17" xfId="0" applyFont="1" applyFill="1" applyBorder="1" applyAlignment="1">
      <alignment horizontal="centerContinuous" vertical="center"/>
    </xf>
    <xf numFmtId="0" fontId="6" fillId="3" borderId="18" xfId="0" applyFont="1" applyFill="1" applyBorder="1" applyAlignment="1">
      <alignment horizontal="centerContinuous" vertical="center"/>
    </xf>
    <xf numFmtId="0" fontId="6" fillId="3" borderId="19" xfId="0" applyFont="1" applyFill="1" applyBorder="1" applyAlignment="1">
      <alignment horizontal="centerContinuous" vertical="center"/>
    </xf>
    <xf numFmtId="0" fontId="6" fillId="6" borderId="17" xfId="0" applyFont="1" applyFill="1" applyBorder="1" applyAlignment="1">
      <alignment vertical="center"/>
    </xf>
    <xf numFmtId="0" fontId="6" fillId="6" borderId="18" xfId="0" applyFont="1" applyFill="1" applyBorder="1" applyAlignment="1">
      <alignment horizontal="center" vertical="center"/>
    </xf>
    <xf numFmtId="0" fontId="6" fillId="6" borderId="19" xfId="0" applyFont="1" applyFill="1" applyBorder="1" applyAlignment="1">
      <alignment vertical="center"/>
    </xf>
    <xf numFmtId="0" fontId="6" fillId="5" borderId="17" xfId="0" applyFont="1" applyFill="1" applyBorder="1" applyAlignment="1">
      <alignment horizontal="centerContinuous" vertical="center"/>
    </xf>
    <xf numFmtId="0" fontId="6" fillId="5" borderId="18" xfId="0" applyFont="1" applyFill="1" applyBorder="1" applyAlignment="1">
      <alignment horizontal="centerContinuous" vertical="center"/>
    </xf>
    <xf numFmtId="0" fontId="6" fillId="5" borderId="19" xfId="0" applyFont="1" applyFill="1" applyBorder="1" applyAlignment="1">
      <alignment horizontal="centerContinuous" vertical="center"/>
    </xf>
    <xf numFmtId="0" fontId="2" fillId="0" borderId="25" xfId="0" applyFont="1" applyBorder="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178" fontId="2" fillId="0" borderId="3" xfId="0" applyNumberFormat="1" applyFont="1" applyBorder="1">
      <alignment vertical="center"/>
    </xf>
    <xf numFmtId="178" fontId="2" fillId="0" borderId="28" xfId="0" applyNumberFormat="1" applyFont="1" applyBorder="1" applyAlignment="1">
      <alignment horizontal="right" vertical="center"/>
    </xf>
    <xf numFmtId="178" fontId="2" fillId="0" borderId="27" xfId="0" applyNumberFormat="1" applyFont="1" applyBorder="1">
      <alignment vertical="center"/>
    </xf>
    <xf numFmtId="178" fontId="2" fillId="0" borderId="28" xfId="0" applyNumberFormat="1" applyFont="1" applyBorder="1">
      <alignment vertical="center"/>
    </xf>
    <xf numFmtId="0" fontId="2" fillId="0" borderId="27" xfId="0" applyNumberFormat="1" applyFont="1" applyBorder="1">
      <alignment vertical="center"/>
    </xf>
    <xf numFmtId="0" fontId="2" fillId="0" borderId="25" xfId="0" applyFont="1" applyBorder="1" applyAlignment="1">
      <alignment horizontal="center" vertical="center"/>
    </xf>
    <xf numFmtId="0" fontId="2" fillId="0" borderId="27" xfId="0" applyFont="1" applyBorder="1">
      <alignment vertical="center"/>
    </xf>
    <xf numFmtId="0" fontId="2" fillId="0" borderId="28"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4" xfId="0" applyFont="1" applyBorder="1">
      <alignment vertical="center"/>
    </xf>
    <xf numFmtId="176" fontId="2" fillId="0" borderId="27" xfId="0" applyNumberFormat="1" applyFont="1" applyBorder="1">
      <alignment vertical="center"/>
    </xf>
    <xf numFmtId="176" fontId="2" fillId="0" borderId="28" xfId="0" applyNumberFormat="1" applyFont="1" applyBorder="1">
      <alignment vertical="center"/>
    </xf>
    <xf numFmtId="176" fontId="2" fillId="0" borderId="20" xfId="0" applyNumberFormat="1" applyFont="1" applyBorder="1">
      <alignment vertical="center"/>
    </xf>
    <xf numFmtId="176" fontId="2" fillId="0" borderId="21" xfId="0" applyNumberFormat="1" applyFont="1" applyBorder="1">
      <alignment vertical="center"/>
    </xf>
    <xf numFmtId="176" fontId="2" fillId="0" borderId="22" xfId="0" applyNumberFormat="1" applyFont="1" applyBorder="1">
      <alignment vertical="center"/>
    </xf>
    <xf numFmtId="176" fontId="2" fillId="0" borderId="24" xfId="0" applyNumberFormat="1" applyFont="1" applyBorder="1">
      <alignment vertical="center"/>
    </xf>
    <xf numFmtId="177" fontId="4" fillId="0" borderId="15" xfId="0" applyNumberFormat="1" applyFont="1" applyBorder="1" applyAlignment="1">
      <alignment horizontal="right" vertical="center" wrapText="1"/>
    </xf>
    <xf numFmtId="177" fontId="4" fillId="0" borderId="4" xfId="0" applyNumberFormat="1" applyFont="1" applyFill="1" applyBorder="1" applyAlignment="1">
      <alignment horizontal="right" vertical="center" wrapText="1"/>
    </xf>
    <xf numFmtId="0" fontId="2" fillId="3" borderId="4" xfId="0" applyFont="1" applyFill="1" applyBorder="1">
      <alignment vertical="center"/>
    </xf>
    <xf numFmtId="0" fontId="2" fillId="5" borderId="4" xfId="0" applyFont="1" applyFill="1" applyBorder="1">
      <alignment vertical="center"/>
    </xf>
    <xf numFmtId="0" fontId="0" fillId="0" borderId="1" xfId="0" applyBorder="1" applyAlignment="1">
      <alignment horizontal="right" vertical="center"/>
    </xf>
    <xf numFmtId="0" fontId="0" fillId="0" borderId="0" xfId="0" applyAlignment="1">
      <alignment horizontal="right" vertical="center"/>
    </xf>
    <xf numFmtId="0" fontId="0" fillId="0" borderId="0" xfId="0" applyBorder="1">
      <alignment vertical="center"/>
    </xf>
    <xf numFmtId="0" fontId="0" fillId="3" borderId="14" xfId="0" applyFill="1" applyBorder="1" applyAlignment="1">
      <alignment horizontal="centerContinuous" vertical="center"/>
    </xf>
    <xf numFmtId="0" fontId="0" fillId="5" borderId="12" xfId="0" applyFill="1" applyBorder="1" applyAlignment="1">
      <alignment horizontal="centerContinuous" vertical="center"/>
    </xf>
    <xf numFmtId="0" fontId="0" fillId="5" borderId="13" xfId="0" applyFill="1" applyBorder="1" applyAlignment="1">
      <alignment horizontal="centerContinuous" vertical="center"/>
    </xf>
    <xf numFmtId="180" fontId="0" fillId="0" borderId="1" xfId="0" applyNumberFormat="1" applyBorder="1">
      <alignment vertical="center"/>
    </xf>
    <xf numFmtId="0" fontId="2" fillId="0" borderId="0" xfId="0" applyFont="1" applyAlignment="1">
      <alignment horizontal="right" vertical="center"/>
    </xf>
    <xf numFmtId="0" fontId="6" fillId="7" borderId="0" xfId="0" applyFont="1" applyFill="1">
      <alignment vertical="center"/>
    </xf>
    <xf numFmtId="0" fontId="2" fillId="0" borderId="23" xfId="0" applyFont="1" applyBorder="1" applyAlignment="1">
      <alignment vertical="center"/>
    </xf>
    <xf numFmtId="0" fontId="5" fillId="0" borderId="0" xfId="0" applyFont="1" applyAlignment="1">
      <alignment vertical="center"/>
    </xf>
    <xf numFmtId="0" fontId="10" fillId="0" borderId="0" xfId="0" applyFont="1">
      <alignment vertical="center"/>
    </xf>
    <xf numFmtId="0" fontId="2" fillId="0" borderId="24" xfId="0" applyFont="1" applyBorder="1" applyAlignment="1">
      <alignment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177" fontId="4" fillId="0" borderId="1" xfId="0" applyNumberFormat="1" applyFont="1" applyBorder="1" applyAlignment="1">
      <alignment horizontal="right" vertical="center" wrapText="1"/>
    </xf>
    <xf numFmtId="177" fontId="4" fillId="0" borderId="29" xfId="0" applyNumberFormat="1" applyFont="1" applyBorder="1" applyAlignment="1">
      <alignment horizontal="right" vertical="center" wrapText="1"/>
    </xf>
    <xf numFmtId="0" fontId="0" fillId="3" borderId="12" xfId="0" applyFill="1" applyBorder="1" applyAlignment="1">
      <alignment horizontal="centerContinuous" vertical="center"/>
    </xf>
    <xf numFmtId="0" fontId="0" fillId="3" borderId="13" xfId="0" applyFill="1" applyBorder="1" applyAlignment="1">
      <alignment horizontal="centerContinuous" vertical="center"/>
    </xf>
    <xf numFmtId="0" fontId="0" fillId="0" borderId="0" xfId="0" applyAlignment="1">
      <alignment horizontal="right"/>
    </xf>
    <xf numFmtId="0" fontId="11" fillId="0" borderId="0" xfId="0" applyFont="1">
      <alignment vertical="center"/>
    </xf>
    <xf numFmtId="0" fontId="12" fillId="0" borderId="0" xfId="0" applyFont="1">
      <alignment vertical="center"/>
    </xf>
    <xf numFmtId="0" fontId="9" fillId="0" borderId="0" xfId="0" applyFont="1" applyAlignment="1">
      <alignment vertical="center"/>
    </xf>
    <xf numFmtId="14" fontId="0" fillId="0" borderId="11" xfId="0" applyNumberFormat="1" applyBorder="1" applyAlignment="1">
      <alignment horizontal="center" vertical="center"/>
    </xf>
    <xf numFmtId="0" fontId="0" fillId="0" borderId="11" xfId="0" applyBorder="1" applyAlignment="1">
      <alignment horizontal="center" vertical="center"/>
    </xf>
    <xf numFmtId="0" fontId="8" fillId="0" borderId="5"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7" xfId="0" applyNumberFormat="1" applyFont="1" applyBorder="1" applyAlignment="1">
      <alignment horizontal="center" vertical="center"/>
    </xf>
    <xf numFmtId="0" fontId="8" fillId="0" borderId="8" xfId="0" applyNumberFormat="1" applyFont="1" applyBorder="1" applyAlignment="1">
      <alignment horizontal="center" vertical="center"/>
    </xf>
    <xf numFmtId="0" fontId="8" fillId="0" borderId="9" xfId="0" applyNumberFormat="1" applyFont="1" applyBorder="1" applyAlignment="1">
      <alignment horizontal="center" vertical="center"/>
    </xf>
    <xf numFmtId="0" fontId="8" fillId="0" borderId="10" xfId="0" applyNumberFormat="1" applyFont="1" applyBorder="1" applyAlignment="1">
      <alignment horizontal="center" vertical="center"/>
    </xf>
    <xf numFmtId="0" fontId="8" fillId="0" borderId="5"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7" xfId="0" applyNumberFormat="1" applyFont="1" applyBorder="1" applyAlignment="1">
      <alignment horizontal="center" vertical="center" shrinkToFit="1"/>
    </xf>
    <xf numFmtId="0" fontId="8" fillId="0" borderId="8" xfId="0" applyNumberFormat="1" applyFont="1" applyBorder="1" applyAlignment="1">
      <alignment horizontal="center" vertical="center" shrinkToFit="1"/>
    </xf>
    <xf numFmtId="0" fontId="8" fillId="0" borderId="9" xfId="0" applyNumberFormat="1" applyFont="1" applyBorder="1" applyAlignment="1">
      <alignment horizontal="center" vertical="center" shrinkToFit="1"/>
    </xf>
    <xf numFmtId="0" fontId="8" fillId="0" borderId="10" xfId="0" applyNumberFormat="1" applyFont="1" applyBorder="1" applyAlignment="1">
      <alignment horizontal="center" vertical="center" shrinkToFi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0" fillId="0" borderId="2" xfId="0" applyBorder="1" applyAlignment="1">
      <alignment horizontal="center" vertical="center"/>
    </xf>
    <xf numFmtId="14" fontId="0" fillId="0" borderId="3" xfId="0" applyNumberFormat="1" applyBorder="1" applyAlignment="1">
      <alignment horizontal="center" vertical="center"/>
    </xf>
    <xf numFmtId="0" fontId="0" fillId="0" borderId="3"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2" fillId="4" borderId="5" xfId="0" applyFont="1" applyFill="1" applyBorder="1" applyAlignment="1">
      <alignment horizontal="center" vertical="center"/>
    </xf>
    <xf numFmtId="0" fontId="2" fillId="4" borderId="8" xfId="0" applyFont="1" applyFill="1" applyBorder="1" applyAlignment="1">
      <alignment horizontal="center" vertical="center"/>
    </xf>
    <xf numFmtId="14" fontId="2" fillId="0" borderId="5"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cellXfs>
  <cellStyles count="1">
    <cellStyle name="標準" xfId="0" builtinId="0"/>
  </cellStyles>
  <dxfs count="784">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rgb="FFFF0000"/>
      </font>
      <fill>
        <patternFill>
          <bgColor rgb="FFFFCCFF"/>
        </patternFill>
      </fill>
    </dxf>
    <dxf>
      <fill>
        <patternFill>
          <bgColor rgb="FFFFCCFF"/>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ill>
        <patternFill>
          <bgColor rgb="FFFFCCFF"/>
        </patternFill>
      </fill>
    </dxf>
    <dxf>
      <fill>
        <patternFill>
          <bgColor theme="8" tint="0.79998168889431442"/>
        </patternFill>
      </fill>
    </dxf>
    <dxf>
      <font>
        <color theme="0"/>
      </font>
      <fill>
        <patternFill>
          <bgColor theme="0"/>
        </patternFill>
      </fill>
    </dxf>
    <dxf>
      <font>
        <color auto="1"/>
      </font>
      <fill>
        <patternFill>
          <bgColor rgb="FFFFCCFF"/>
        </patternFill>
      </fill>
    </dxf>
    <dxf>
      <fill>
        <patternFill>
          <bgColor theme="8" tint="0.79998168889431442"/>
        </patternFill>
      </fill>
    </dxf>
    <dxf>
      <font>
        <color theme="0"/>
      </font>
      <fill>
        <patternFill>
          <bgColor theme="0"/>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patternType="none">
          <bgColor auto="1"/>
        </patternFill>
      </fill>
    </dxf>
    <dxf>
      <fill>
        <patternFill>
          <bgColor rgb="FFFFCCFF"/>
        </patternFill>
      </fill>
    </dxf>
    <dxf>
      <fill>
        <patternFill>
          <bgColor theme="8" tint="0.79998168889431442"/>
        </patternFill>
      </fill>
    </dxf>
    <dxf>
      <font>
        <color theme="0"/>
      </font>
      <fill>
        <patternFill>
          <bgColor theme="0"/>
        </patternFill>
      </fill>
    </dxf>
    <dxf>
      <font>
        <color rgb="FFFF0000"/>
      </font>
      <fill>
        <patternFill>
          <bgColor rgb="FFFFCCFF"/>
        </patternFill>
      </fill>
    </dxf>
    <dxf>
      <font>
        <color rgb="FF0070C0"/>
      </font>
      <fill>
        <patternFill>
          <bgColor theme="8"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699FF"/>
      <color rgb="FFCCFFFF"/>
      <color rgb="FFCCCCFF"/>
      <color rgb="FFFFFFFF"/>
      <color rgb="FFFFCCFF"/>
      <color rgb="FFF1F47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hyperlink" Target="https://www8.cao.go.jp/chosei/shukujitsu/gaiyou.html" TargetMode="External"/></Relationships>
</file>

<file path=xl/drawings/drawing1.xml><?xml version="1.0" encoding="utf-8"?>
<xdr:wsDr xmlns:xdr="http://schemas.openxmlformats.org/drawingml/2006/spreadsheetDrawing" xmlns:a="http://schemas.openxmlformats.org/drawingml/2006/main">
  <xdr:twoCellAnchor>
    <xdr:from>
      <xdr:col>7</xdr:col>
      <xdr:colOff>242047</xdr:colOff>
      <xdr:row>24</xdr:row>
      <xdr:rowOff>143437</xdr:rowOff>
    </xdr:from>
    <xdr:to>
      <xdr:col>7</xdr:col>
      <xdr:colOff>568619</xdr:colOff>
      <xdr:row>39</xdr:row>
      <xdr:rowOff>53790</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rot="5400000">
          <a:off x="3516085" y="7277422"/>
          <a:ext cx="3406589"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419100</xdr:colOff>
          <xdr:row>44</xdr:row>
          <xdr:rowOff>171450</xdr:rowOff>
        </xdr:from>
        <xdr:to>
          <xdr:col>0</xdr:col>
          <xdr:colOff>657225</xdr:colOff>
          <xdr:row>46</xdr:row>
          <xdr:rowOff>66675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43</xdr:row>
          <xdr:rowOff>171450</xdr:rowOff>
        </xdr:from>
        <xdr:to>
          <xdr:col>0</xdr:col>
          <xdr:colOff>657225</xdr:colOff>
          <xdr:row>45</xdr:row>
          <xdr:rowOff>66675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47</xdr:row>
          <xdr:rowOff>171450</xdr:rowOff>
        </xdr:from>
        <xdr:to>
          <xdr:col>0</xdr:col>
          <xdr:colOff>666750</xdr:colOff>
          <xdr:row>49</xdr:row>
          <xdr:rowOff>66675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49</xdr:row>
          <xdr:rowOff>171450</xdr:rowOff>
        </xdr:from>
        <xdr:to>
          <xdr:col>0</xdr:col>
          <xdr:colOff>666750</xdr:colOff>
          <xdr:row>51</xdr:row>
          <xdr:rowOff>66675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48</xdr:row>
          <xdr:rowOff>190500</xdr:rowOff>
        </xdr:from>
        <xdr:to>
          <xdr:col>0</xdr:col>
          <xdr:colOff>666750</xdr:colOff>
          <xdr:row>50</xdr:row>
          <xdr:rowOff>85725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331694</xdr:colOff>
      <xdr:row>41</xdr:row>
      <xdr:rowOff>17929</xdr:rowOff>
    </xdr:from>
    <xdr:to>
      <xdr:col>10</xdr:col>
      <xdr:colOff>614081</xdr:colOff>
      <xdr:row>43</xdr:row>
      <xdr:rowOff>215793</xdr:rowOff>
    </xdr:to>
    <xdr:sp macro="" textlink="">
      <xdr:nvSpPr>
        <xdr:cNvPr id="10" name="吹き出し: 折線 9">
          <a:extLst>
            <a:ext uri="{FF2B5EF4-FFF2-40B4-BE49-F238E27FC236}">
              <a16:creationId xmlns:a16="http://schemas.microsoft.com/office/drawing/2014/main" id="{00000000-0008-0000-0000-00000A000000}"/>
            </a:ext>
          </a:extLst>
        </xdr:cNvPr>
        <xdr:cNvSpPr/>
      </xdr:nvSpPr>
      <xdr:spPr>
        <a:xfrm>
          <a:off x="4473388" y="9574305"/>
          <a:ext cx="2971799" cy="664029"/>
        </a:xfrm>
        <a:prstGeom prst="borderCallout2">
          <a:avLst>
            <a:gd name="adj1" fmla="val 63274"/>
            <a:gd name="adj2" fmla="val -671"/>
            <a:gd name="adj3" fmla="val 63409"/>
            <a:gd name="adj4" fmla="val -33313"/>
            <a:gd name="adj5" fmla="val 8071"/>
            <a:gd name="adj6" fmla="val -49626"/>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休</a:t>
          </a:r>
          <a:r>
            <a:rPr kumimoji="1" lang="ja-JP" altLang="en-US" sz="1200" u="sng">
              <a:solidFill>
                <a:sysClr val="windowText" lastClr="000000"/>
              </a:solidFill>
              <a:latin typeface="Meiryo UI" panose="020B0604030504040204" pitchFamily="50" charset="-128"/>
              <a:ea typeface="Meiryo UI" panose="020B0604030504040204" pitchFamily="50" charset="-128"/>
            </a:rPr>
            <a:t>業</a:t>
          </a:r>
          <a:r>
            <a:rPr kumimoji="1" lang="ja-JP" altLang="en-US" sz="1200">
              <a:solidFill>
                <a:sysClr val="windowText" lastClr="000000"/>
              </a:solidFill>
              <a:latin typeface="Meiryo UI" panose="020B0604030504040204" pitchFamily="50" charset="-128"/>
              <a:ea typeface="Meiryo UI" panose="020B0604030504040204" pitchFamily="50" charset="-128"/>
            </a:rPr>
            <a:t>日➡授業日及び学校行事以外の日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休</a:t>
          </a:r>
          <a:r>
            <a:rPr kumimoji="1" lang="ja-JP" altLang="en-US" sz="1200" u="sng">
              <a:solidFill>
                <a:sysClr val="windowText" lastClr="000000"/>
              </a:solidFill>
              <a:latin typeface="Meiryo UI" panose="020B0604030504040204" pitchFamily="50" charset="-128"/>
              <a:ea typeface="Meiryo UI" panose="020B0604030504040204" pitchFamily="50" charset="-128"/>
            </a:rPr>
            <a:t>養</a:t>
          </a:r>
          <a:r>
            <a:rPr kumimoji="1" lang="ja-JP" altLang="en-US" sz="1200">
              <a:solidFill>
                <a:sysClr val="windowText" lastClr="000000"/>
              </a:solidFill>
              <a:latin typeface="Meiryo UI" panose="020B0604030504040204" pitchFamily="50" charset="-128"/>
              <a:ea typeface="Meiryo UI" panose="020B0604030504040204" pitchFamily="50" charset="-128"/>
            </a:rPr>
            <a:t>日➡部活動を行わない日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9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A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B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185057</xdr:colOff>
      <xdr:row>10</xdr:row>
      <xdr:rowOff>0</xdr:rowOff>
    </xdr:from>
    <xdr:to>
      <xdr:col>9</xdr:col>
      <xdr:colOff>511629</xdr:colOff>
      <xdr:row>31</xdr:row>
      <xdr:rowOff>185060</xdr:rowOff>
    </xdr:to>
    <xdr:sp macro="" textlink="">
      <xdr:nvSpPr>
        <xdr:cNvPr id="2" name="二等辺三角形 1">
          <a:extLst>
            <a:ext uri="{FF2B5EF4-FFF2-40B4-BE49-F238E27FC236}">
              <a16:creationId xmlns:a16="http://schemas.microsoft.com/office/drawing/2014/main" id="{00000000-0008-0000-0C00-000002000000}"/>
            </a:ext>
          </a:extLst>
        </xdr:cNvPr>
        <xdr:cNvSpPr/>
      </xdr:nvSpPr>
      <xdr:spPr>
        <a:xfrm rot="5400000">
          <a:off x="5916384" y="3869873"/>
          <a:ext cx="4299860"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185057</xdr:colOff>
      <xdr:row>10</xdr:row>
      <xdr:rowOff>0</xdr:rowOff>
    </xdr:from>
    <xdr:to>
      <xdr:col>9</xdr:col>
      <xdr:colOff>511629</xdr:colOff>
      <xdr:row>31</xdr:row>
      <xdr:rowOff>185060</xdr:rowOff>
    </xdr:to>
    <xdr:sp macro="" textlink="">
      <xdr:nvSpPr>
        <xdr:cNvPr id="2" name="二等辺三角形 1">
          <a:extLst>
            <a:ext uri="{FF2B5EF4-FFF2-40B4-BE49-F238E27FC236}">
              <a16:creationId xmlns:a16="http://schemas.microsoft.com/office/drawing/2014/main" id="{00000000-0008-0000-0D00-000002000000}"/>
            </a:ext>
          </a:extLst>
        </xdr:cNvPr>
        <xdr:cNvSpPr/>
      </xdr:nvSpPr>
      <xdr:spPr>
        <a:xfrm rot="5400000">
          <a:off x="5959383" y="3788774"/>
          <a:ext cx="4185560"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185057</xdr:colOff>
      <xdr:row>10</xdr:row>
      <xdr:rowOff>0</xdr:rowOff>
    </xdr:from>
    <xdr:to>
      <xdr:col>9</xdr:col>
      <xdr:colOff>511629</xdr:colOff>
      <xdr:row>31</xdr:row>
      <xdr:rowOff>185060</xdr:rowOff>
    </xdr:to>
    <xdr:sp macro="" textlink="">
      <xdr:nvSpPr>
        <xdr:cNvPr id="2" name="二等辺三角形 1">
          <a:extLst>
            <a:ext uri="{FF2B5EF4-FFF2-40B4-BE49-F238E27FC236}">
              <a16:creationId xmlns:a16="http://schemas.microsoft.com/office/drawing/2014/main" id="{00000000-0008-0000-0E00-000002000000}"/>
            </a:ext>
          </a:extLst>
        </xdr:cNvPr>
        <xdr:cNvSpPr/>
      </xdr:nvSpPr>
      <xdr:spPr>
        <a:xfrm rot="5400000">
          <a:off x="5959383" y="3788774"/>
          <a:ext cx="4185560"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224115</xdr:colOff>
      <xdr:row>24</xdr:row>
      <xdr:rowOff>143437</xdr:rowOff>
    </xdr:from>
    <xdr:to>
      <xdr:col>7</xdr:col>
      <xdr:colOff>550687</xdr:colOff>
      <xdr:row>39</xdr:row>
      <xdr:rowOff>53790</xdr:rowOff>
    </xdr:to>
    <xdr:sp macro="" textlink="">
      <xdr:nvSpPr>
        <xdr:cNvPr id="2" name="二等辺三角形 1">
          <a:extLst>
            <a:ext uri="{FF2B5EF4-FFF2-40B4-BE49-F238E27FC236}">
              <a16:creationId xmlns:a16="http://schemas.microsoft.com/office/drawing/2014/main" id="{00000000-0008-0000-0100-000002000000}"/>
            </a:ext>
          </a:extLst>
        </xdr:cNvPr>
        <xdr:cNvSpPr/>
      </xdr:nvSpPr>
      <xdr:spPr>
        <a:xfrm rot="5400000">
          <a:off x="3498153" y="7277422"/>
          <a:ext cx="3406589"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419100</xdr:colOff>
          <xdr:row>44</xdr:row>
          <xdr:rowOff>171450</xdr:rowOff>
        </xdr:from>
        <xdr:to>
          <xdr:col>0</xdr:col>
          <xdr:colOff>657225</xdr:colOff>
          <xdr:row>46</xdr:row>
          <xdr:rowOff>66675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43</xdr:row>
          <xdr:rowOff>171450</xdr:rowOff>
        </xdr:from>
        <xdr:to>
          <xdr:col>0</xdr:col>
          <xdr:colOff>657225</xdr:colOff>
          <xdr:row>45</xdr:row>
          <xdr:rowOff>66675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47</xdr:row>
          <xdr:rowOff>171450</xdr:rowOff>
        </xdr:from>
        <xdr:to>
          <xdr:col>0</xdr:col>
          <xdr:colOff>666750</xdr:colOff>
          <xdr:row>49</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49</xdr:row>
          <xdr:rowOff>171450</xdr:rowOff>
        </xdr:from>
        <xdr:to>
          <xdr:col>0</xdr:col>
          <xdr:colOff>666750</xdr:colOff>
          <xdr:row>51</xdr:row>
          <xdr:rowOff>66675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48</xdr:row>
          <xdr:rowOff>190500</xdr:rowOff>
        </xdr:from>
        <xdr:to>
          <xdr:col>0</xdr:col>
          <xdr:colOff>666750</xdr:colOff>
          <xdr:row>50</xdr:row>
          <xdr:rowOff>85725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740229</xdr:colOff>
      <xdr:row>5</xdr:row>
      <xdr:rowOff>10887</xdr:rowOff>
    </xdr:from>
    <xdr:to>
      <xdr:col>2</xdr:col>
      <xdr:colOff>217714</xdr:colOff>
      <xdr:row>21</xdr:row>
      <xdr:rowOff>141515</xdr:rowOff>
    </xdr:to>
    <xdr:sp macro="" textlink="">
      <xdr:nvSpPr>
        <xdr:cNvPr id="4" name="吹き出し: 折線 3">
          <a:extLst>
            <a:ext uri="{FF2B5EF4-FFF2-40B4-BE49-F238E27FC236}">
              <a16:creationId xmlns:a16="http://schemas.microsoft.com/office/drawing/2014/main" id="{00000000-0008-0000-0200-000004000000}"/>
            </a:ext>
          </a:extLst>
        </xdr:cNvPr>
        <xdr:cNvSpPr/>
      </xdr:nvSpPr>
      <xdr:spPr>
        <a:xfrm>
          <a:off x="1513115" y="1153887"/>
          <a:ext cx="1502228" cy="3265714"/>
        </a:xfrm>
        <a:prstGeom prst="borderCallout2">
          <a:avLst>
            <a:gd name="adj1" fmla="val -519"/>
            <a:gd name="adj2" fmla="val 21803"/>
            <a:gd name="adj3" fmla="val -14005"/>
            <a:gd name="adj4" fmla="val 12311"/>
            <a:gd name="adj5" fmla="val -20640"/>
            <a:gd name="adj6" fmla="val -28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現段階では、</a:t>
          </a:r>
          <a:r>
            <a:rPr kumimoji="1" lang="en-US" altLang="ja-JP" sz="1100">
              <a:solidFill>
                <a:sysClr val="windowText" lastClr="000000"/>
              </a:solidFill>
              <a:latin typeface="Meiryo UI" panose="020B0604030504040204" pitchFamily="50" charset="-128"/>
              <a:ea typeface="Meiryo UI" panose="020B0604030504040204" pitchFamily="50" charset="-128"/>
            </a:rPr>
            <a:t>2024</a:t>
          </a:r>
          <a:r>
            <a:rPr kumimoji="1" lang="ja-JP" altLang="en-US" sz="1100">
              <a:solidFill>
                <a:sysClr val="windowText" lastClr="000000"/>
              </a:solidFill>
              <a:latin typeface="Meiryo UI" panose="020B0604030504040204" pitchFamily="50" charset="-128"/>
              <a:ea typeface="Meiryo UI" panose="020B0604030504040204" pitchFamily="50" charset="-128"/>
            </a:rPr>
            <a:t>年４月～</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月、</a:t>
          </a:r>
          <a:r>
            <a:rPr kumimoji="1" lang="en-US" altLang="ja-JP" sz="1100">
              <a:solidFill>
                <a:sysClr val="windowText" lastClr="000000"/>
              </a:solidFill>
              <a:latin typeface="Meiryo UI" panose="020B0604030504040204" pitchFamily="50" charset="-128"/>
              <a:ea typeface="Meiryo UI" panose="020B0604030504040204" pitchFamily="50" charset="-128"/>
            </a:rPr>
            <a:t>2025</a:t>
          </a:r>
          <a:r>
            <a:rPr kumimoji="1" lang="ja-JP" altLang="en-US" sz="1100">
              <a:solidFill>
                <a:sysClr val="windowText" lastClr="000000"/>
              </a:solidFill>
              <a:latin typeface="Meiryo UI" panose="020B0604030504040204" pitchFamily="50" charset="-128"/>
              <a:ea typeface="Meiryo UI" panose="020B0604030504040204" pitchFamily="50" charset="-128"/>
            </a:rPr>
            <a:t>年１月～３月のシートがあります。年度が替わった際には、各月のシートの黄色セル「年」を変更いただくと当該月のカレンダーに変わります。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学校独自の休業日がある場合は、直接セルの色等の変更をお願いいたします。</a:t>
          </a:r>
        </a:p>
      </xdr:txBody>
    </xdr:sp>
    <xdr:clientData/>
  </xdr:twoCellAnchor>
  <xdr:twoCellAnchor>
    <xdr:from>
      <xdr:col>1</xdr:col>
      <xdr:colOff>522514</xdr:colOff>
      <xdr:row>21</xdr:row>
      <xdr:rowOff>174172</xdr:rowOff>
    </xdr:from>
    <xdr:to>
      <xdr:col>1</xdr:col>
      <xdr:colOff>1872344</xdr:colOff>
      <xdr:row>36</xdr:row>
      <xdr:rowOff>152400</xdr:rowOff>
    </xdr:to>
    <xdr:sp macro="" textlink="">
      <xdr:nvSpPr>
        <xdr:cNvPr id="5" name="吹き出し: 折線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295400" y="4212772"/>
          <a:ext cx="1349830" cy="2917371"/>
        </a:xfrm>
        <a:prstGeom prst="borderCallout2">
          <a:avLst>
            <a:gd name="adj1" fmla="val 86833"/>
            <a:gd name="adj2" fmla="val 29"/>
            <a:gd name="adj3" fmla="val 34417"/>
            <a:gd name="adj4" fmla="val -19398"/>
            <a:gd name="adj5" fmla="val -25951"/>
            <a:gd name="adj6" fmla="val -61135"/>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祝日は「祝日（</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月～</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月）」シート及び、祝日（１月～３月）」シートに当該年の祝日を入力することで、カレンダーに反映されます。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参考</a:t>
          </a:r>
          <a:r>
            <a:rPr kumimoji="1" lang="en-US" altLang="ja-JP" sz="1100">
              <a:solidFill>
                <a:sysClr val="windowText" lastClr="000000"/>
              </a:solidFill>
              <a:latin typeface="Meiryo UI" panose="020B0604030504040204" pitchFamily="50" charset="-128"/>
              <a:ea typeface="Meiryo UI" panose="020B0604030504040204" pitchFamily="50" charset="-128"/>
            </a:rPr>
            <a:t>HP</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国民の祝日について </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内閣府 </a:t>
          </a:r>
          <a:r>
            <a:rPr kumimoji="1" lang="en-US" altLang="ja-JP" sz="1100">
              <a:solidFill>
                <a:sysClr val="windowText" lastClr="000000"/>
              </a:solidFill>
              <a:latin typeface="Meiryo UI" panose="020B0604030504040204" pitchFamily="50" charset="-128"/>
              <a:ea typeface="Meiryo UI" panose="020B0604030504040204" pitchFamily="50" charset="-128"/>
            </a:rPr>
            <a:t>(cao.go.jp)</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370115</xdr:colOff>
      <xdr:row>7</xdr:row>
      <xdr:rowOff>119742</xdr:rowOff>
    </xdr:from>
    <xdr:to>
      <xdr:col>8</xdr:col>
      <xdr:colOff>522515</xdr:colOff>
      <xdr:row>21</xdr:row>
      <xdr:rowOff>130629</xdr:rowOff>
    </xdr:to>
    <xdr:sp macro="" textlink="">
      <xdr:nvSpPr>
        <xdr:cNvPr id="6" name="吹き出し: 折線 5">
          <a:extLst>
            <a:ext uri="{FF2B5EF4-FFF2-40B4-BE49-F238E27FC236}">
              <a16:creationId xmlns:a16="http://schemas.microsoft.com/office/drawing/2014/main" id="{00000000-0008-0000-0200-000006000000}"/>
            </a:ext>
          </a:extLst>
        </xdr:cNvPr>
        <xdr:cNvSpPr/>
      </xdr:nvSpPr>
      <xdr:spPr>
        <a:xfrm>
          <a:off x="6063344" y="1415142"/>
          <a:ext cx="1502228" cy="2754087"/>
        </a:xfrm>
        <a:prstGeom prst="borderCallout2">
          <a:avLst>
            <a:gd name="adj1" fmla="val 99481"/>
            <a:gd name="adj2" fmla="val 23977"/>
            <a:gd name="adj3" fmla="val 116792"/>
            <a:gd name="adj4" fmla="val 24630"/>
            <a:gd name="adj5" fmla="val 121768"/>
            <a:gd name="adj6" fmla="val 7565"/>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「計画」の各セルへ入力した内容は「実績」の各セルへ自動的に反映されます。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もし、「計画」に変更があった場合は、「変更」に入力してください。変更内容が「実績」に自動的に反映されます。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707572</xdr:colOff>
      <xdr:row>23</xdr:row>
      <xdr:rowOff>130629</xdr:rowOff>
    </xdr:from>
    <xdr:to>
      <xdr:col>6</xdr:col>
      <xdr:colOff>402772</xdr:colOff>
      <xdr:row>25</xdr:row>
      <xdr:rowOff>54430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5627915" y="4561115"/>
          <a:ext cx="468086" cy="315686"/>
        </a:xfrm>
        <a:prstGeom prst="ellipse">
          <a:avLst/>
        </a:prstGeom>
        <a:noFill/>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707572</xdr:colOff>
      <xdr:row>28</xdr:row>
      <xdr:rowOff>141514</xdr:rowOff>
    </xdr:from>
    <xdr:to>
      <xdr:col>9</xdr:col>
      <xdr:colOff>10886</xdr:colOff>
      <xdr:row>30</xdr:row>
      <xdr:rowOff>76199</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5627915" y="5551714"/>
          <a:ext cx="2100942" cy="326571"/>
        </a:xfrm>
        <a:prstGeom prst="ellipse">
          <a:avLst/>
        </a:prstGeom>
        <a:noFill/>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239486</xdr:colOff>
      <xdr:row>21</xdr:row>
      <xdr:rowOff>152400</xdr:rowOff>
    </xdr:from>
    <xdr:to>
      <xdr:col>7</xdr:col>
      <xdr:colOff>239486</xdr:colOff>
      <xdr:row>28</xdr:row>
      <xdr:rowOff>97971</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6607629" y="4191000"/>
          <a:ext cx="0" cy="13171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21772</xdr:colOff>
      <xdr:row>2</xdr:row>
      <xdr:rowOff>108857</xdr:rowOff>
    </xdr:from>
    <xdr:to>
      <xdr:col>5</xdr:col>
      <xdr:colOff>174171</xdr:colOff>
      <xdr:row>6</xdr:row>
      <xdr:rowOff>119743</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H="1">
          <a:off x="4169229" y="337457"/>
          <a:ext cx="925285" cy="881743"/>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370115</xdr:colOff>
      <xdr:row>38</xdr:row>
      <xdr:rowOff>76199</xdr:rowOff>
    </xdr:from>
    <xdr:to>
      <xdr:col>8</xdr:col>
      <xdr:colOff>446314</xdr:colOff>
      <xdr:row>41</xdr:row>
      <xdr:rowOff>152399</xdr:rowOff>
    </xdr:to>
    <xdr:sp macro="" textlink="">
      <xdr:nvSpPr>
        <xdr:cNvPr id="11" name="吹き出し: 折線 10">
          <a:extLst>
            <a:ext uri="{FF2B5EF4-FFF2-40B4-BE49-F238E27FC236}">
              <a16:creationId xmlns:a16="http://schemas.microsoft.com/office/drawing/2014/main" id="{00000000-0008-0000-0200-00000B000000}"/>
            </a:ext>
          </a:extLst>
        </xdr:cNvPr>
        <xdr:cNvSpPr/>
      </xdr:nvSpPr>
      <xdr:spPr>
        <a:xfrm>
          <a:off x="4517572" y="7685313"/>
          <a:ext cx="2971799" cy="664029"/>
        </a:xfrm>
        <a:prstGeom prst="borderCallout2">
          <a:avLst>
            <a:gd name="adj1" fmla="val 63274"/>
            <a:gd name="adj2" fmla="val -671"/>
            <a:gd name="adj3" fmla="val 82309"/>
            <a:gd name="adj4" fmla="val -26074"/>
            <a:gd name="adj5" fmla="val 107975"/>
            <a:gd name="adj6" fmla="val -46308"/>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rPr>
            <a:t>休</a:t>
          </a:r>
          <a:r>
            <a:rPr kumimoji="1" lang="ja-JP" altLang="en-US" sz="1200" u="sng">
              <a:solidFill>
                <a:sysClr val="windowText" lastClr="000000"/>
              </a:solidFill>
              <a:latin typeface="Meiryo UI" panose="020B0604030504040204" pitchFamily="50" charset="-128"/>
              <a:ea typeface="Meiryo UI" panose="020B0604030504040204" pitchFamily="50" charset="-128"/>
            </a:rPr>
            <a:t>業</a:t>
          </a:r>
          <a:r>
            <a:rPr kumimoji="1" lang="ja-JP" altLang="en-US" sz="1200">
              <a:solidFill>
                <a:sysClr val="windowText" lastClr="000000"/>
              </a:solidFill>
              <a:latin typeface="Meiryo UI" panose="020B0604030504040204" pitchFamily="50" charset="-128"/>
              <a:ea typeface="Meiryo UI" panose="020B0604030504040204" pitchFamily="50" charset="-128"/>
            </a:rPr>
            <a:t>日➡授業日及び学校行事以外の日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休</a:t>
          </a:r>
          <a:r>
            <a:rPr kumimoji="1" lang="ja-JP" altLang="en-US" sz="1200" u="sng">
              <a:solidFill>
                <a:sysClr val="windowText" lastClr="000000"/>
              </a:solidFill>
              <a:latin typeface="Meiryo UI" panose="020B0604030504040204" pitchFamily="50" charset="-128"/>
              <a:ea typeface="Meiryo UI" panose="020B0604030504040204" pitchFamily="50" charset="-128"/>
            </a:rPr>
            <a:t>養</a:t>
          </a:r>
          <a:r>
            <a:rPr kumimoji="1" lang="ja-JP" altLang="en-US" sz="1200">
              <a:solidFill>
                <a:sysClr val="windowText" lastClr="000000"/>
              </a:solidFill>
              <a:latin typeface="Meiryo UI" panose="020B0604030504040204" pitchFamily="50" charset="-128"/>
              <a:ea typeface="Meiryo UI" panose="020B0604030504040204" pitchFamily="50" charset="-128"/>
            </a:rPr>
            <a:t>日➡部活動を行わない日</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5400000">
          <a:off x="5927270" y="3804559"/>
          <a:ext cx="4299860"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4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5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6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7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195943</xdr:colOff>
      <xdr:row>9</xdr:row>
      <xdr:rowOff>130629</xdr:rowOff>
    </xdr:from>
    <xdr:to>
      <xdr:col>9</xdr:col>
      <xdr:colOff>522515</xdr:colOff>
      <xdr:row>31</xdr:row>
      <xdr:rowOff>119746</xdr:rowOff>
    </xdr:to>
    <xdr:sp macro="" textlink="">
      <xdr:nvSpPr>
        <xdr:cNvPr id="2" name="二等辺三角形 1">
          <a:extLst>
            <a:ext uri="{FF2B5EF4-FFF2-40B4-BE49-F238E27FC236}">
              <a16:creationId xmlns:a16="http://schemas.microsoft.com/office/drawing/2014/main" id="{00000000-0008-0000-0800-000002000000}"/>
            </a:ext>
          </a:extLst>
        </xdr:cNvPr>
        <xdr:cNvSpPr/>
      </xdr:nvSpPr>
      <xdr:spPr>
        <a:xfrm rot="5400000">
          <a:off x="5972990" y="3726182"/>
          <a:ext cx="4180117" cy="326572"/>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87920-F581-4977-9E2D-D21B89EE28AF}">
  <sheetPr codeName="Sheet2"/>
  <dimension ref="A1:M59"/>
  <sheetViews>
    <sheetView view="pageBreakPreview" zoomScale="85" zoomScaleNormal="100" zoomScaleSheetLayoutView="85" workbookViewId="0">
      <selection activeCell="G5" sqref="G5"/>
    </sheetView>
  </sheetViews>
  <sheetFormatPr defaultRowHeight="18.75" x14ac:dyDescent="0.4"/>
  <cols>
    <col min="2" max="2" width="10.25" customWidth="1"/>
  </cols>
  <sheetData>
    <row r="1" spans="2:13" x14ac:dyDescent="0.4">
      <c r="B1" s="109" t="s">
        <v>70</v>
      </c>
      <c r="C1" s="110"/>
      <c r="D1" s="110"/>
      <c r="E1" s="111"/>
    </row>
    <row r="2" spans="2:13" ht="19.5" thickBot="1" x14ac:dyDescent="0.45">
      <c r="B2" s="112"/>
      <c r="C2" s="113"/>
      <c r="D2" s="113"/>
      <c r="E2" s="114"/>
      <c r="F2" t="s">
        <v>69</v>
      </c>
    </row>
    <row r="3" spans="2:13" ht="18" customHeight="1" x14ac:dyDescent="0.4">
      <c r="B3" s="115" t="s">
        <v>86</v>
      </c>
      <c r="C3" s="116"/>
      <c r="D3" s="116"/>
      <c r="E3" s="117"/>
      <c r="H3" s="106"/>
      <c r="I3" s="92"/>
      <c r="J3" s="92"/>
      <c r="K3" s="121">
        <v>2024</v>
      </c>
      <c r="L3" s="122"/>
    </row>
    <row r="4" spans="2:13" ht="18.600000000000001" customHeight="1" thickBot="1" x14ac:dyDescent="0.45">
      <c r="B4" s="118"/>
      <c r="C4" s="119"/>
      <c r="D4" s="119"/>
      <c r="E4" s="120"/>
      <c r="F4" t="s">
        <v>31</v>
      </c>
      <c r="G4" s="106" t="s">
        <v>100</v>
      </c>
      <c r="H4" s="106"/>
      <c r="I4" s="92"/>
      <c r="J4" s="92"/>
      <c r="K4" s="123"/>
      <c r="L4" s="124"/>
      <c r="M4" t="s">
        <v>68</v>
      </c>
    </row>
    <row r="5" spans="2:13" x14ac:dyDescent="0.4">
      <c r="B5" s="1"/>
    </row>
    <row r="6" spans="2:13" x14ac:dyDescent="0.4">
      <c r="B6" s="1"/>
      <c r="I6" t="s">
        <v>32</v>
      </c>
      <c r="J6" s="125" t="s">
        <v>67</v>
      </c>
      <c r="K6" s="125"/>
      <c r="L6" s="125"/>
      <c r="M6" s="125"/>
    </row>
    <row r="7" spans="2:13" x14ac:dyDescent="0.4">
      <c r="B7" s="1"/>
    </row>
    <row r="8" spans="2:13" x14ac:dyDescent="0.4">
      <c r="B8" s="1" t="s">
        <v>33</v>
      </c>
    </row>
    <row r="9" spans="2:13" ht="19.5" thickBot="1" x14ac:dyDescent="0.45">
      <c r="B9" s="107" t="s">
        <v>34</v>
      </c>
      <c r="C9" s="107"/>
      <c r="D9" s="107"/>
      <c r="E9" s="108" t="s">
        <v>35</v>
      </c>
      <c r="F9" s="108"/>
      <c r="G9" s="108"/>
      <c r="H9" s="108"/>
      <c r="I9" s="108"/>
      <c r="J9" s="108"/>
      <c r="K9" s="108"/>
      <c r="L9" s="108"/>
    </row>
    <row r="10" spans="2:13" ht="19.5" thickTop="1" x14ac:dyDescent="0.4">
      <c r="B10" s="126" t="s">
        <v>87</v>
      </c>
      <c r="C10" s="126"/>
      <c r="D10" s="126"/>
      <c r="E10" s="127" t="s">
        <v>88</v>
      </c>
      <c r="F10" s="127"/>
      <c r="G10" s="127"/>
      <c r="H10" s="127"/>
      <c r="I10" s="127"/>
      <c r="J10" s="127"/>
      <c r="K10" s="127"/>
      <c r="L10" s="127"/>
    </row>
    <row r="11" spans="2:13" x14ac:dyDescent="0.4">
      <c r="B11" s="128" t="s">
        <v>62</v>
      </c>
      <c r="C11" s="128"/>
      <c r="D11" s="128"/>
      <c r="E11" s="129" t="s">
        <v>89</v>
      </c>
      <c r="F11" s="129"/>
      <c r="G11" s="129"/>
      <c r="H11" s="129"/>
      <c r="I11" s="129"/>
      <c r="J11" s="129"/>
      <c r="K11" s="129"/>
      <c r="L11" s="129"/>
    </row>
    <row r="12" spans="2:13" x14ac:dyDescent="0.4">
      <c r="B12" s="128" t="s">
        <v>63</v>
      </c>
      <c r="C12" s="128"/>
      <c r="D12" s="128"/>
      <c r="E12" s="129" t="s">
        <v>64</v>
      </c>
      <c r="F12" s="129"/>
      <c r="G12" s="129"/>
      <c r="H12" s="129"/>
      <c r="I12" s="129"/>
      <c r="J12" s="129"/>
      <c r="K12" s="129"/>
      <c r="L12" s="129"/>
    </row>
    <row r="13" spans="2:13" x14ac:dyDescent="0.4">
      <c r="B13" s="128"/>
      <c r="C13" s="128"/>
      <c r="D13" s="128"/>
      <c r="E13" s="129"/>
      <c r="F13" s="129"/>
      <c r="G13" s="129"/>
      <c r="H13" s="129"/>
      <c r="I13" s="129"/>
      <c r="J13" s="129"/>
      <c r="K13" s="129"/>
      <c r="L13" s="129"/>
    </row>
    <row r="14" spans="2:13" x14ac:dyDescent="0.4">
      <c r="B14" s="128"/>
      <c r="C14" s="128"/>
      <c r="D14" s="128"/>
      <c r="E14" s="129"/>
      <c r="F14" s="129"/>
      <c r="G14" s="129"/>
      <c r="H14" s="129"/>
      <c r="I14" s="129"/>
      <c r="J14" s="129"/>
      <c r="K14" s="129"/>
      <c r="L14" s="129"/>
    </row>
    <row r="15" spans="2:13" x14ac:dyDescent="0.4">
      <c r="B15" s="130"/>
      <c r="C15" s="130"/>
      <c r="D15" s="130"/>
      <c r="E15" s="131"/>
      <c r="F15" s="131"/>
      <c r="G15" s="131"/>
      <c r="H15" s="131"/>
      <c r="I15" s="131"/>
      <c r="J15" s="131"/>
      <c r="K15" s="131"/>
      <c r="L15" s="131"/>
    </row>
    <row r="16" spans="2:13" x14ac:dyDescent="0.4">
      <c r="B16" s="1"/>
    </row>
    <row r="17" spans="2:13" x14ac:dyDescent="0.4">
      <c r="B17" s="1" t="s">
        <v>36</v>
      </c>
    </row>
    <row r="18" spans="2:13" ht="19.5" thickBot="1" x14ac:dyDescent="0.45">
      <c r="B18" s="107" t="s">
        <v>34</v>
      </c>
      <c r="C18" s="107"/>
      <c r="D18" s="107"/>
      <c r="E18" s="108" t="s">
        <v>26</v>
      </c>
      <c r="F18" s="108"/>
      <c r="G18" s="108"/>
      <c r="H18" s="108"/>
      <c r="I18" s="108"/>
      <c r="J18" s="108"/>
      <c r="K18" s="108"/>
      <c r="L18" s="108"/>
    </row>
    <row r="19" spans="2:13" ht="19.5" thickTop="1" x14ac:dyDescent="0.4">
      <c r="B19" s="126" t="s">
        <v>90</v>
      </c>
      <c r="C19" s="126"/>
      <c r="D19" s="126"/>
      <c r="E19" s="127" t="s">
        <v>65</v>
      </c>
      <c r="F19" s="127"/>
      <c r="G19" s="127"/>
      <c r="H19" s="127"/>
      <c r="I19" s="127"/>
      <c r="J19" s="127"/>
      <c r="K19" s="127"/>
      <c r="L19" s="127"/>
    </row>
    <row r="20" spans="2:13" x14ac:dyDescent="0.4">
      <c r="B20" s="128"/>
      <c r="C20" s="128"/>
      <c r="D20" s="128"/>
      <c r="E20" s="129"/>
      <c r="F20" s="129"/>
      <c r="G20" s="129"/>
      <c r="H20" s="129"/>
      <c r="I20" s="129"/>
      <c r="J20" s="129"/>
      <c r="K20" s="129"/>
      <c r="L20" s="129"/>
    </row>
    <row r="21" spans="2:13" x14ac:dyDescent="0.4">
      <c r="B21" s="1"/>
    </row>
    <row r="22" spans="2:13" x14ac:dyDescent="0.4">
      <c r="B22" s="1"/>
    </row>
    <row r="24" spans="2:13" x14ac:dyDescent="0.4">
      <c r="B24" s="84" t="s">
        <v>78</v>
      </c>
    </row>
    <row r="25" spans="2:13" x14ac:dyDescent="0.4">
      <c r="C25" s="101" t="s">
        <v>24</v>
      </c>
      <c r="D25" s="102"/>
      <c r="E25" s="102"/>
      <c r="F25" s="102"/>
      <c r="G25" s="85"/>
      <c r="I25" s="86" t="s">
        <v>25</v>
      </c>
      <c r="J25" s="87"/>
      <c r="K25" s="87"/>
      <c r="L25" s="87"/>
      <c r="M25" s="87"/>
    </row>
    <row r="26" spans="2:13" x14ac:dyDescent="0.4">
      <c r="B26" s="82" t="s">
        <v>1</v>
      </c>
      <c r="C26" s="97" t="s">
        <v>21</v>
      </c>
      <c r="D26" s="97" t="s">
        <v>22</v>
      </c>
      <c r="E26" s="97" t="s">
        <v>76</v>
      </c>
      <c r="F26" s="97" t="s">
        <v>23</v>
      </c>
      <c r="G26" s="98" t="s">
        <v>29</v>
      </c>
      <c r="I26" s="97" t="s">
        <v>21</v>
      </c>
      <c r="J26" s="97" t="s">
        <v>22</v>
      </c>
      <c r="K26" s="97" t="s">
        <v>76</v>
      </c>
      <c r="L26" s="97" t="s">
        <v>23</v>
      </c>
      <c r="M26" s="97" t="s">
        <v>29</v>
      </c>
    </row>
    <row r="27" spans="2:13" x14ac:dyDescent="0.4">
      <c r="B27" s="2">
        <v>4</v>
      </c>
      <c r="C27" s="2">
        <v>17</v>
      </c>
      <c r="D27" s="2">
        <v>7</v>
      </c>
      <c r="E27" s="2">
        <f>'４月'!C40</f>
        <v>0</v>
      </c>
      <c r="F27" s="2">
        <v>6</v>
      </c>
      <c r="G27" s="88">
        <v>3.4166666666666665</v>
      </c>
      <c r="I27" s="2">
        <v>17</v>
      </c>
      <c r="J27" s="2">
        <v>7</v>
      </c>
      <c r="K27" s="2">
        <f>'４月'!K40</f>
        <v>0</v>
      </c>
      <c r="L27" s="2">
        <v>6</v>
      </c>
      <c r="M27" s="88">
        <f>'４月'!N38</f>
        <v>0</v>
      </c>
    </row>
    <row r="28" spans="2:13" x14ac:dyDescent="0.4">
      <c r="B28" s="2">
        <v>5</v>
      </c>
      <c r="C28" s="2">
        <v>10</v>
      </c>
      <c r="D28" s="2">
        <v>6</v>
      </c>
      <c r="E28" s="2">
        <f>'５月'!C40</f>
        <v>0</v>
      </c>
      <c r="F28" s="2">
        <v>15</v>
      </c>
      <c r="G28" s="88">
        <v>1.9375</v>
      </c>
      <c r="I28" s="2">
        <v>10</v>
      </c>
      <c r="J28" s="2">
        <v>5</v>
      </c>
      <c r="K28" s="2">
        <f>'５月'!K40</f>
        <v>0</v>
      </c>
      <c r="L28" s="2">
        <v>16</v>
      </c>
      <c r="M28" s="88">
        <f>'５月'!N38</f>
        <v>0</v>
      </c>
    </row>
    <row r="29" spans="2:13" x14ac:dyDescent="0.4">
      <c r="B29" s="2">
        <v>6</v>
      </c>
      <c r="C29" s="2">
        <v>13</v>
      </c>
      <c r="D29" s="2">
        <v>6</v>
      </c>
      <c r="E29" s="2">
        <v>1</v>
      </c>
      <c r="F29" s="2">
        <v>10</v>
      </c>
      <c r="G29" s="88">
        <v>2.6666666666666665</v>
      </c>
      <c r="I29" s="2">
        <v>12</v>
      </c>
      <c r="J29" s="2">
        <v>6</v>
      </c>
      <c r="K29" s="2">
        <v>1</v>
      </c>
      <c r="L29" s="2">
        <v>11</v>
      </c>
      <c r="M29" s="88">
        <f>'６月'!N38</f>
        <v>0</v>
      </c>
    </row>
    <row r="30" spans="2:13" x14ac:dyDescent="0.4">
      <c r="B30" s="2">
        <v>7</v>
      </c>
      <c r="C30" s="2">
        <v>15</v>
      </c>
      <c r="D30" s="2">
        <v>5</v>
      </c>
      <c r="E30" s="2">
        <f>'７月'!C40</f>
        <v>0</v>
      </c>
      <c r="F30" s="2">
        <v>11</v>
      </c>
      <c r="G30" s="88">
        <v>3.0833333333333335</v>
      </c>
      <c r="I30" s="2">
        <v>12</v>
      </c>
      <c r="J30" s="2">
        <v>4</v>
      </c>
      <c r="K30" s="2">
        <f>'７月'!K40</f>
        <v>0</v>
      </c>
      <c r="L30" s="2">
        <v>15</v>
      </c>
      <c r="M30" s="88">
        <f>'７月'!N38</f>
        <v>0</v>
      </c>
    </row>
    <row r="31" spans="2:13" x14ac:dyDescent="0.4">
      <c r="B31" s="2">
        <v>8</v>
      </c>
      <c r="C31" s="2">
        <v>15</v>
      </c>
      <c r="D31" s="2">
        <v>8</v>
      </c>
      <c r="E31" s="2">
        <f>'８月'!C40</f>
        <v>0</v>
      </c>
      <c r="F31" s="2">
        <v>8</v>
      </c>
      <c r="G31" s="88">
        <v>4.666666666666667</v>
      </c>
      <c r="I31" s="2">
        <v>12</v>
      </c>
      <c r="J31" s="2">
        <v>9</v>
      </c>
      <c r="K31" s="2">
        <f>'８月'!K40</f>
        <v>0</v>
      </c>
      <c r="L31" s="2">
        <v>10</v>
      </c>
      <c r="M31" s="88">
        <f>'８月'!N38</f>
        <v>0</v>
      </c>
    </row>
    <row r="32" spans="2:13" x14ac:dyDescent="0.4">
      <c r="B32" s="2">
        <v>9</v>
      </c>
      <c r="C32" s="2">
        <v>17</v>
      </c>
      <c r="D32" s="2">
        <v>6</v>
      </c>
      <c r="E32" s="2">
        <f>'９月'!C40</f>
        <v>0</v>
      </c>
      <c r="F32" s="2">
        <v>7</v>
      </c>
      <c r="G32" s="88">
        <v>2.625</v>
      </c>
      <c r="I32" s="2">
        <v>13</v>
      </c>
      <c r="J32" s="2">
        <v>5</v>
      </c>
      <c r="K32" s="2">
        <f>'９月'!K40</f>
        <v>0</v>
      </c>
      <c r="L32" s="2">
        <v>12</v>
      </c>
      <c r="M32" s="88">
        <f>'９月'!N38</f>
        <v>0</v>
      </c>
    </row>
    <row r="33" spans="1:13" x14ac:dyDescent="0.4">
      <c r="B33" s="2">
        <v>10</v>
      </c>
      <c r="C33" s="2">
        <v>11</v>
      </c>
      <c r="D33" s="2">
        <v>2</v>
      </c>
      <c r="E33" s="2">
        <f>'10月'!C40</f>
        <v>0</v>
      </c>
      <c r="F33" s="2">
        <v>18</v>
      </c>
      <c r="G33" s="88">
        <v>1.7083333333333333</v>
      </c>
      <c r="I33" s="2">
        <v>11</v>
      </c>
      <c r="J33" s="2">
        <v>2</v>
      </c>
      <c r="K33" s="2">
        <f>'10月'!K40</f>
        <v>0</v>
      </c>
      <c r="L33" s="2">
        <v>18</v>
      </c>
      <c r="M33" s="88">
        <f>'10月'!N38</f>
        <v>0</v>
      </c>
    </row>
    <row r="34" spans="1:13" x14ac:dyDescent="0.4">
      <c r="B34" s="2">
        <v>11</v>
      </c>
      <c r="C34" s="2">
        <v>17</v>
      </c>
      <c r="D34" s="2">
        <v>4</v>
      </c>
      <c r="E34" s="2">
        <v>2</v>
      </c>
      <c r="F34" s="2">
        <v>7</v>
      </c>
      <c r="G34" s="88">
        <v>3.25</v>
      </c>
      <c r="I34" s="2">
        <v>17</v>
      </c>
      <c r="J34" s="2">
        <v>4</v>
      </c>
      <c r="K34" s="2">
        <v>2</v>
      </c>
      <c r="L34" s="2">
        <v>7</v>
      </c>
      <c r="M34" s="88">
        <f>'11月'!N38</f>
        <v>0</v>
      </c>
    </row>
    <row r="35" spans="1:13" x14ac:dyDescent="0.4">
      <c r="B35" s="2">
        <v>12</v>
      </c>
      <c r="C35" s="2">
        <v>9</v>
      </c>
      <c r="D35" s="2">
        <v>5</v>
      </c>
      <c r="E35" s="2">
        <f>'12月'!C40</f>
        <v>0</v>
      </c>
      <c r="F35" s="2">
        <v>17</v>
      </c>
      <c r="G35" s="88">
        <v>2.5</v>
      </c>
      <c r="I35" s="2">
        <v>9</v>
      </c>
      <c r="J35" s="2">
        <v>5</v>
      </c>
      <c r="K35" s="2">
        <f>'12月'!K40</f>
        <v>0</v>
      </c>
      <c r="L35" s="2">
        <v>17</v>
      </c>
      <c r="M35" s="88">
        <f>'12月'!N38</f>
        <v>0</v>
      </c>
    </row>
    <row r="36" spans="1:13" x14ac:dyDescent="0.4">
      <c r="B36" s="2">
        <v>1</v>
      </c>
      <c r="C36" s="2">
        <v>16</v>
      </c>
      <c r="D36" s="2">
        <v>5</v>
      </c>
      <c r="E36" s="2">
        <f>'１月'!C40</f>
        <v>0</v>
      </c>
      <c r="F36" s="2">
        <v>10</v>
      </c>
      <c r="G36" s="88">
        <v>3.25</v>
      </c>
      <c r="I36" s="2">
        <v>16</v>
      </c>
      <c r="J36" s="2">
        <v>4</v>
      </c>
      <c r="K36" s="2">
        <f>'１月'!K40</f>
        <v>0</v>
      </c>
      <c r="L36" s="2">
        <v>11</v>
      </c>
      <c r="M36" s="88">
        <f>'１月'!N38</f>
        <v>0</v>
      </c>
    </row>
    <row r="37" spans="1:13" x14ac:dyDescent="0.4">
      <c r="B37" s="2">
        <v>2</v>
      </c>
      <c r="C37" s="2">
        <v>6</v>
      </c>
      <c r="D37" s="2">
        <v>4</v>
      </c>
      <c r="E37" s="2">
        <f>'２月'!C40</f>
        <v>0</v>
      </c>
      <c r="F37" s="2">
        <v>18</v>
      </c>
      <c r="G37" s="88">
        <v>1.8333333333333333</v>
      </c>
      <c r="I37" s="2">
        <v>6</v>
      </c>
      <c r="J37" s="2">
        <v>3</v>
      </c>
      <c r="K37" s="2">
        <f>'２月'!K40</f>
        <v>0</v>
      </c>
      <c r="L37" s="2">
        <v>19</v>
      </c>
      <c r="M37" s="88">
        <f>'２月'!N38</f>
        <v>0</v>
      </c>
    </row>
    <row r="38" spans="1:13" x14ac:dyDescent="0.4">
      <c r="B38" s="2">
        <v>3</v>
      </c>
      <c r="C38" s="2">
        <v>13</v>
      </c>
      <c r="D38" s="2">
        <v>7</v>
      </c>
      <c r="E38" s="2">
        <f>'３月'!C40</f>
        <v>0</v>
      </c>
      <c r="F38" s="2">
        <v>11</v>
      </c>
      <c r="G38" s="88">
        <v>4.333333333333333</v>
      </c>
      <c r="I38" s="2">
        <v>13</v>
      </c>
      <c r="J38" s="2">
        <v>7</v>
      </c>
      <c r="K38" s="2">
        <f>'３月'!K40</f>
        <v>0</v>
      </c>
      <c r="L38" s="2">
        <v>11</v>
      </c>
      <c r="M38" s="88">
        <f>'３月'!N38</f>
        <v>0</v>
      </c>
    </row>
    <row r="39" spans="1:13" x14ac:dyDescent="0.4">
      <c r="B39" s="82" t="s">
        <v>37</v>
      </c>
      <c r="C39" s="2">
        <f>SUM(C27:C38)</f>
        <v>159</v>
      </c>
      <c r="D39" s="2">
        <f t="shared" ref="D39:G39" si="0">SUM(D27:D38)</f>
        <v>65</v>
      </c>
      <c r="E39" s="2">
        <f>SUM(E27:E38)</f>
        <v>3</v>
      </c>
      <c r="F39" s="2">
        <f t="shared" si="0"/>
        <v>138</v>
      </c>
      <c r="G39" s="88">
        <f t="shared" si="0"/>
        <v>35.270833333333329</v>
      </c>
      <c r="I39" s="2">
        <f>SUM(I27:I38)</f>
        <v>148</v>
      </c>
      <c r="J39" s="2">
        <f t="shared" ref="J39:L39" si="1">SUM(J27:J38)</f>
        <v>61</v>
      </c>
      <c r="K39" s="2">
        <f>SUM(K27:K38)</f>
        <v>3</v>
      </c>
      <c r="L39" s="2">
        <f t="shared" si="1"/>
        <v>153</v>
      </c>
      <c r="M39" s="88">
        <f>SUM(M27:M38)</f>
        <v>0</v>
      </c>
    </row>
    <row r="40" spans="1:13" ht="19.5" thickBot="1" x14ac:dyDescent="0.45"/>
    <row r="41" spans="1:13" ht="19.5" thickBot="1" x14ac:dyDescent="0.45">
      <c r="E41" s="89" t="s">
        <v>56</v>
      </c>
      <c r="F41" s="80">
        <v>57</v>
      </c>
      <c r="G41" s="5" t="s">
        <v>45</v>
      </c>
      <c r="K41" s="89" t="s">
        <v>55</v>
      </c>
      <c r="L41" s="81">
        <v>67</v>
      </c>
      <c r="M41" s="5" t="s">
        <v>45</v>
      </c>
    </row>
    <row r="43" spans="1:13" x14ac:dyDescent="0.4">
      <c r="B43" s="105" t="s">
        <v>79</v>
      </c>
    </row>
    <row r="44" spans="1:13" x14ac:dyDescent="0.4">
      <c r="A44" s="103" t="s">
        <v>80</v>
      </c>
      <c r="B44" t="s">
        <v>71</v>
      </c>
    </row>
    <row r="45" spans="1:13" x14ac:dyDescent="0.4">
      <c r="B45" t="s">
        <v>82</v>
      </c>
    </row>
    <row r="46" spans="1:13" x14ac:dyDescent="0.4">
      <c r="B46" t="s">
        <v>83</v>
      </c>
    </row>
    <row r="48" spans="1:13" x14ac:dyDescent="0.4">
      <c r="B48" s="104" t="s">
        <v>81</v>
      </c>
    </row>
    <row r="49" spans="1:2" x14ac:dyDescent="0.4">
      <c r="B49" s="104" t="s">
        <v>91</v>
      </c>
    </row>
    <row r="50" spans="1:2" x14ac:dyDescent="0.4">
      <c r="B50" t="s">
        <v>84</v>
      </c>
    </row>
    <row r="51" spans="1:2" x14ac:dyDescent="0.4">
      <c r="B51" t="s">
        <v>85</v>
      </c>
    </row>
    <row r="53" spans="1:2" x14ac:dyDescent="0.4">
      <c r="A53" s="83" t="s">
        <v>92</v>
      </c>
      <c r="B53" t="s">
        <v>97</v>
      </c>
    </row>
    <row r="54" spans="1:2" x14ac:dyDescent="0.4">
      <c r="B54" t="s">
        <v>94</v>
      </c>
    </row>
    <row r="55" spans="1:2" x14ac:dyDescent="0.4">
      <c r="B55" t="s">
        <v>93</v>
      </c>
    </row>
    <row r="56" spans="1:2" x14ac:dyDescent="0.4">
      <c r="A56" s="83" t="s">
        <v>92</v>
      </c>
      <c r="B56" t="s">
        <v>98</v>
      </c>
    </row>
    <row r="57" spans="1:2" x14ac:dyDescent="0.4">
      <c r="A57" s="83" t="s">
        <v>92</v>
      </c>
      <c r="B57" t="s">
        <v>99</v>
      </c>
    </row>
    <row r="58" spans="1:2" x14ac:dyDescent="0.4">
      <c r="B58" t="s">
        <v>95</v>
      </c>
    </row>
    <row r="59" spans="1:2" x14ac:dyDescent="0.4">
      <c r="B59" t="s">
        <v>96</v>
      </c>
    </row>
  </sheetData>
  <mergeCells count="24">
    <mergeCell ref="B18:D18"/>
    <mergeCell ref="E18:L18"/>
    <mergeCell ref="B19:D19"/>
    <mergeCell ref="E19:L19"/>
    <mergeCell ref="B20:D20"/>
    <mergeCell ref="E20:L20"/>
    <mergeCell ref="B13:D13"/>
    <mergeCell ref="E13:L13"/>
    <mergeCell ref="B14:D14"/>
    <mergeCell ref="E14:L14"/>
    <mergeCell ref="B15:D15"/>
    <mergeCell ref="E15:L15"/>
    <mergeCell ref="B10:D10"/>
    <mergeCell ref="E10:L10"/>
    <mergeCell ref="B11:D11"/>
    <mergeCell ref="E11:L11"/>
    <mergeCell ref="B12:D12"/>
    <mergeCell ref="E12:L12"/>
    <mergeCell ref="B9:D9"/>
    <mergeCell ref="E9:L9"/>
    <mergeCell ref="B1:E2"/>
    <mergeCell ref="B3:E4"/>
    <mergeCell ref="K3:L4"/>
    <mergeCell ref="J6:M6"/>
  </mergeCells>
  <phoneticPr fontId="1"/>
  <conditionalFormatting sqref="F41">
    <cfRule type="cellIs" dxfId="783" priority="2" operator="lessThan">
      <formula>52</formula>
    </cfRule>
  </conditionalFormatting>
  <conditionalFormatting sqref="L41">
    <cfRule type="cellIs" dxfId="782" priority="1" operator="lessThan">
      <formula>52</formula>
    </cfRule>
  </conditionalFormatting>
  <pageMargins left="0.7" right="0.7"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defaultSize="0" autoFill="0" autoLine="0" autoPict="0">
                <anchor moveWithCells="1">
                  <from>
                    <xdr:col>0</xdr:col>
                    <xdr:colOff>419100</xdr:colOff>
                    <xdr:row>44</xdr:row>
                    <xdr:rowOff>171450</xdr:rowOff>
                  </from>
                  <to>
                    <xdr:col>0</xdr:col>
                    <xdr:colOff>657225</xdr:colOff>
                    <xdr:row>46</xdr:row>
                    <xdr:rowOff>66675</xdr:rowOff>
                  </to>
                </anchor>
              </controlPr>
            </control>
          </mc:Choice>
        </mc:AlternateContent>
        <mc:AlternateContent xmlns:mc="http://schemas.openxmlformats.org/markup-compatibility/2006">
          <mc:Choice Requires="x14">
            <control shapeId="18436" r:id="rId5" name="Check Box 4">
              <controlPr defaultSize="0" autoFill="0" autoLine="0" autoPict="0">
                <anchor moveWithCells="1">
                  <from>
                    <xdr:col>0</xdr:col>
                    <xdr:colOff>419100</xdr:colOff>
                    <xdr:row>43</xdr:row>
                    <xdr:rowOff>171450</xdr:rowOff>
                  </from>
                  <to>
                    <xdr:col>0</xdr:col>
                    <xdr:colOff>657225</xdr:colOff>
                    <xdr:row>45</xdr:row>
                    <xdr:rowOff>66675</xdr:rowOff>
                  </to>
                </anchor>
              </controlPr>
            </control>
          </mc:Choice>
        </mc:AlternateContent>
        <mc:AlternateContent xmlns:mc="http://schemas.openxmlformats.org/markup-compatibility/2006">
          <mc:Choice Requires="x14">
            <control shapeId="18437" r:id="rId6" name="Check Box 5">
              <controlPr defaultSize="0" autoFill="0" autoLine="0" autoPict="0">
                <anchor moveWithCells="1">
                  <from>
                    <xdr:col>0</xdr:col>
                    <xdr:colOff>428625</xdr:colOff>
                    <xdr:row>47</xdr:row>
                    <xdr:rowOff>171450</xdr:rowOff>
                  </from>
                  <to>
                    <xdr:col>0</xdr:col>
                    <xdr:colOff>666750</xdr:colOff>
                    <xdr:row>49</xdr:row>
                    <xdr:rowOff>66675</xdr:rowOff>
                  </to>
                </anchor>
              </controlPr>
            </control>
          </mc:Choice>
        </mc:AlternateContent>
        <mc:AlternateContent xmlns:mc="http://schemas.openxmlformats.org/markup-compatibility/2006">
          <mc:Choice Requires="x14">
            <control shapeId="18438" r:id="rId7" name="Check Box 6">
              <controlPr defaultSize="0" autoFill="0" autoLine="0" autoPict="0">
                <anchor moveWithCells="1">
                  <from>
                    <xdr:col>0</xdr:col>
                    <xdr:colOff>428625</xdr:colOff>
                    <xdr:row>49</xdr:row>
                    <xdr:rowOff>171450</xdr:rowOff>
                  </from>
                  <to>
                    <xdr:col>0</xdr:col>
                    <xdr:colOff>666750</xdr:colOff>
                    <xdr:row>51</xdr:row>
                    <xdr:rowOff>66675</xdr:rowOff>
                  </to>
                </anchor>
              </controlPr>
            </control>
          </mc:Choice>
        </mc:AlternateContent>
        <mc:AlternateContent xmlns:mc="http://schemas.openxmlformats.org/markup-compatibility/2006">
          <mc:Choice Requires="x14">
            <control shapeId="18439" r:id="rId8" name="Check Box 7">
              <controlPr defaultSize="0" autoFill="0" autoLine="0" autoPict="0">
                <anchor moveWithCells="1">
                  <from>
                    <xdr:col>0</xdr:col>
                    <xdr:colOff>428625</xdr:colOff>
                    <xdr:row>48</xdr:row>
                    <xdr:rowOff>190500</xdr:rowOff>
                  </from>
                  <to>
                    <xdr:col>0</xdr:col>
                    <xdr:colOff>666750</xdr:colOff>
                    <xdr:row>50</xdr:row>
                    <xdr:rowOff>85725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13A74-6A6D-41E5-91D6-9E5B19C84AB8}">
  <sheetPr>
    <pageSetUpPr fitToPage="1"/>
  </sheetPr>
  <dimension ref="A1:S45"/>
  <sheetViews>
    <sheetView view="pageBreakPreview" topLeftCell="A2" zoomScale="70" zoomScaleNormal="100" zoomScaleSheetLayoutView="70" workbookViewId="0">
      <selection activeCell="K11" sqref="K11"/>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2.87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14">
        <v>2025</v>
      </c>
      <c r="B2" s="6" t="s">
        <v>0</v>
      </c>
      <c r="E2" s="133" t="s">
        <v>38</v>
      </c>
      <c r="F2" s="10" t="s">
        <v>39</v>
      </c>
      <c r="G2" s="11"/>
      <c r="I2" s="135" t="str">
        <f>IF(年間活動計画!B3="","",年間活動計画!B3)</f>
        <v/>
      </c>
      <c r="J2" s="136"/>
    </row>
    <row r="3" spans="1:19" ht="18.600000000000001" customHeight="1" thickBot="1" x14ac:dyDescent="0.45">
      <c r="A3" s="15">
        <v>10</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45931</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
      <c r="A8" s="74">
        <f>A7+1</f>
        <v>45932</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
      <c r="A9" s="74">
        <f t="shared" ref="A9:A37" si="4">A8+1</f>
        <v>45933</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
      <c r="A10" s="74">
        <f t="shared" si="4"/>
        <v>45934</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
      <c r="A11" s="74">
        <f t="shared" si="4"/>
        <v>45935</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
      <c r="A12" s="74">
        <f t="shared" si="4"/>
        <v>45936</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
      <c r="A13" s="74">
        <f t="shared" si="4"/>
        <v>45937</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
      <c r="A14" s="74">
        <f t="shared" si="4"/>
        <v>45938</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
      <c r="A15" s="74">
        <f t="shared" si="4"/>
        <v>45939</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
      <c r="A16" s="74">
        <f t="shared" si="4"/>
        <v>45940</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
      <c r="A17" s="74">
        <f t="shared" si="4"/>
        <v>45941</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
      <c r="A18" s="74">
        <f t="shared" si="4"/>
        <v>45942</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
      <c r="A19" s="74">
        <f t="shared" si="4"/>
        <v>45943</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
      <c r="A20" s="74">
        <f t="shared" si="4"/>
        <v>45944</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
      <c r="A21" s="74">
        <f t="shared" si="4"/>
        <v>45945</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
      <c r="A22" s="74">
        <f t="shared" si="4"/>
        <v>45946</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
      <c r="A23" s="74">
        <f t="shared" si="4"/>
        <v>45947</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
      <c r="A24" s="74">
        <f t="shared" si="4"/>
        <v>45948</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
      <c r="A25" s="74">
        <f t="shared" si="4"/>
        <v>45949</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
      <c r="A26" s="74">
        <f t="shared" si="4"/>
        <v>45950</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
      <c r="A27" s="74">
        <f t="shared" si="4"/>
        <v>45951</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
      <c r="A28" s="74">
        <f t="shared" si="4"/>
        <v>45952</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
      <c r="A29" s="74">
        <f t="shared" si="4"/>
        <v>45953</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
      <c r="A30" s="74">
        <f t="shared" si="4"/>
        <v>45954</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
      <c r="A31" s="74">
        <f t="shared" si="4"/>
        <v>45955</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
      <c r="A32" s="74">
        <f t="shared" si="4"/>
        <v>45956</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
      <c r="A33" s="74">
        <f t="shared" si="4"/>
        <v>45957</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
      <c r="A34" s="74">
        <f t="shared" si="4"/>
        <v>45958</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
      <c r="A35" s="74">
        <f t="shared" si="4"/>
        <v>45959</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
      <c r="A36" s="74">
        <f t="shared" si="4"/>
        <v>45960</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6.5" thickBot="1" x14ac:dyDescent="0.45">
      <c r="A37" s="76">
        <f t="shared" si="4"/>
        <v>45961</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30"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30"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359" priority="59">
      <formula>WEEKDAY(A7)=7</formula>
    </cfRule>
    <cfRule type="expression" dxfId="358" priority="60">
      <formula>WEEKDAY(A7)=1</formula>
    </cfRule>
  </conditionalFormatting>
  <conditionalFormatting sqref="C7:C37">
    <cfRule type="expression" dxfId="357" priority="39">
      <formula>MONTH(A7)&lt;&gt;$A$3</formula>
    </cfRule>
    <cfRule type="expression" dxfId="356" priority="56">
      <formula>WEEKDAY(A7)=7</formula>
    </cfRule>
    <cfRule type="expression" dxfId="355" priority="57">
      <formula>WEEKDAY(A7)=1</formula>
    </cfRule>
  </conditionalFormatting>
  <conditionalFormatting sqref="D7:D37">
    <cfRule type="expression" dxfId="354" priority="38">
      <formula>MONTH(A7)&lt;&gt;$A$3</formula>
    </cfRule>
    <cfRule type="expression" dxfId="353" priority="53">
      <formula>WEEKDAY(A7)=7</formula>
    </cfRule>
    <cfRule type="expression" dxfId="352" priority="54">
      <formula>WEEKDAY(A7)=1</formula>
    </cfRule>
  </conditionalFormatting>
  <conditionalFormatting sqref="E7:E37">
    <cfRule type="expression" dxfId="351" priority="37">
      <formula>MONTH(A7)&lt;&gt;$A$3</formula>
    </cfRule>
    <cfRule type="expression" dxfId="350" priority="51">
      <formula>WEEKDAY(A7)=7</formula>
    </cfRule>
    <cfRule type="expression" dxfId="349" priority="52">
      <formula>WEEKDAY(A7)=1</formula>
    </cfRule>
  </conditionalFormatting>
  <conditionalFormatting sqref="H7:H37">
    <cfRule type="expression" dxfId="348" priority="36">
      <formula>MONTH(A7)&lt;&gt;$A$3</formula>
    </cfRule>
    <cfRule type="expression" dxfId="347" priority="48">
      <formula>WEEKDAY(A7)=7</formula>
    </cfRule>
    <cfRule type="expression" dxfId="346" priority="49">
      <formula>WEEKDAY(A7)=1</formula>
    </cfRule>
  </conditionalFormatting>
  <conditionalFormatting sqref="O7:O37">
    <cfRule type="expression" dxfId="345" priority="35">
      <formula>MONTH(A7)&lt;&gt;$A$3</formula>
    </cfRule>
    <cfRule type="expression" dxfId="344" priority="45">
      <formula>WEEKDAY(A7)=7</formula>
    </cfRule>
    <cfRule type="expression" dxfId="343" priority="46">
      <formula>WEEKDAY(A7)=1</formula>
    </cfRule>
  </conditionalFormatting>
  <conditionalFormatting sqref="P7:P37">
    <cfRule type="expression" dxfId="342" priority="34">
      <formula>MONTH(A7)&lt;&gt;$A$3</formula>
    </cfRule>
    <cfRule type="expression" dxfId="341" priority="42">
      <formula>WEEKDAY(A7)=7</formula>
    </cfRule>
    <cfRule type="expression" dxfId="340" priority="43">
      <formula>WEEKDAY(A7)=1</formula>
    </cfRule>
  </conditionalFormatting>
  <conditionalFormatting sqref="A7:A37">
    <cfRule type="expression" dxfId="339" priority="40">
      <formula>MONTH(A7)&lt;&gt;$A$3</formula>
    </cfRule>
  </conditionalFormatting>
  <conditionalFormatting sqref="G7:G37">
    <cfRule type="expression" dxfId="338" priority="16">
      <formula>MONTH(A7)&lt;&gt;$A$3</formula>
    </cfRule>
    <cfRule type="expression" dxfId="337" priority="32">
      <formula>WEEKDAY(A7)=7</formula>
    </cfRule>
    <cfRule type="expression" dxfId="336" priority="33">
      <formula>WEEKDAY(A7)=1</formula>
    </cfRule>
  </conditionalFormatting>
  <conditionalFormatting sqref="B7:B37">
    <cfRule type="expression" dxfId="335" priority="17">
      <formula>MONTH(A7)&lt;&gt;$A$3</formula>
    </cfRule>
    <cfRule type="expression" dxfId="334" priority="30">
      <formula>WEEKDAY(A7)=7</formula>
    </cfRule>
    <cfRule type="expression" dxfId="333" priority="31">
      <formula>WEEKDAY(A7)=1</formula>
    </cfRule>
  </conditionalFormatting>
  <conditionalFormatting sqref="K7:K37">
    <cfRule type="expression" dxfId="332" priority="15">
      <formula>MONTH(A7)&lt;&gt;$A$3</formula>
    </cfRule>
    <cfRule type="expression" dxfId="331" priority="26">
      <formula>WEEKDAY(A7)=7</formula>
    </cfRule>
    <cfRule type="expression" dxfId="330" priority="27">
      <formula>WEEKDAY(A7)=1</formula>
    </cfRule>
  </conditionalFormatting>
  <conditionalFormatting sqref="L7:L37">
    <cfRule type="expression" dxfId="329" priority="14">
      <formula>MONTH(A7)&lt;&gt;$A$3</formula>
    </cfRule>
    <cfRule type="expression" dxfId="328" priority="23">
      <formula>WEEKDAY(A7)=7</formula>
    </cfRule>
    <cfRule type="expression" dxfId="327" priority="24">
      <formula>WEEKDAY(A7)=1</formula>
    </cfRule>
  </conditionalFormatting>
  <conditionalFormatting sqref="M7:M37">
    <cfRule type="expression" dxfId="326" priority="13">
      <formula>MONTH(A7)&lt;&gt;$A$3</formula>
    </cfRule>
    <cfRule type="expression" dxfId="325" priority="20">
      <formula>WEEKDAY(A7)=7</formula>
    </cfRule>
    <cfRule type="expression" dxfId="324" priority="21">
      <formula>WEEKDAY(A7)=1</formula>
    </cfRule>
  </conditionalFormatting>
  <conditionalFormatting sqref="F7:F37">
    <cfRule type="expression" dxfId="323" priority="1">
      <formula>MONTH(A7)&lt;&gt;$A$3</formula>
    </cfRule>
    <cfRule type="expression" dxfId="322" priority="11">
      <formula>WEEKDAY(A7)=7</formula>
    </cfRule>
    <cfRule type="expression" dxfId="321" priority="12">
      <formula>WEEKDAY(A7)=1</formula>
    </cfRule>
  </conditionalFormatting>
  <conditionalFormatting sqref="I7:I37">
    <cfRule type="expression" dxfId="320" priority="2">
      <formula>MONTH(A7)&lt;&gt;$A$3</formula>
    </cfRule>
    <cfRule type="expression" dxfId="319" priority="8">
      <formula>WEEKDAY(A7)=7</formula>
    </cfRule>
    <cfRule type="expression" dxfId="318" priority="9">
      <formula>WEEKDAY(A7)=1</formula>
    </cfRule>
  </conditionalFormatting>
  <conditionalFormatting sqref="N7:N37">
    <cfRule type="expression" dxfId="317" priority="3">
      <formula>MONTH(A7)&lt;&gt;$A$3</formula>
    </cfRule>
    <cfRule type="expression" dxfId="316" priority="5">
      <formula>WEEKDAY(A7)=7</formula>
    </cfRule>
    <cfRule type="expression" dxfId="315" priority="6">
      <formula>WEEKDAY(A7)=1</formula>
    </cfRule>
  </conditionalFormatting>
  <dataValidations count="2">
    <dataValidation type="list" allowBlank="1" showInputMessage="1" showErrorMessage="1" sqref="C7:C37" xr:uid="{E6CDDADF-25EB-4DB5-8E4A-8483646654DB}">
      <formula1>"練習,試合等,その他,休養日"</formula1>
    </dataValidation>
    <dataValidation type="list" allowBlank="1" showInputMessage="1" showErrorMessage="1" sqref="G7:G37" xr:uid="{1FFCD5C6-1A73-4F25-841D-3E75C8B8E5A8}">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F72CAE3A-8B8E-4768-A68A-9E4575603560}">
            <xm:f>COUNTIF('祝日（4月～12月）'!$B$2:$B$25,$A7)=1</xm:f>
            <x14:dxf>
              <fill>
                <patternFill>
                  <bgColor rgb="FFFFCCFF"/>
                </patternFill>
              </fill>
            </x14:dxf>
          </x14:cfRule>
          <xm:sqref>D7:D37</xm:sqref>
        </x14:conditionalFormatting>
        <x14:conditionalFormatting xmlns:xm="http://schemas.microsoft.com/office/excel/2006/main">
          <x14:cfRule type="expression" priority="58" id="{FAE32524-1146-46AD-9B3F-4DE68A7CC2FC}">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5D6F1F80-BA37-450C-B52C-AA009D7AFC0F}">
            <xm:f>COUNTIF('祝日（4月～12月）'!$B$2:$B$25,$A7)=1</xm:f>
            <x14:dxf>
              <fill>
                <patternFill>
                  <bgColor rgb="FFFFCCFF"/>
                </patternFill>
              </fill>
            </x14:dxf>
          </x14:cfRule>
          <xm:sqref>C7:C37</xm:sqref>
        </x14:conditionalFormatting>
        <x14:conditionalFormatting xmlns:xm="http://schemas.microsoft.com/office/excel/2006/main">
          <x14:cfRule type="expression" priority="50" id="{60998696-3FB2-4A25-BB9C-FD91912ED022}">
            <xm:f>COUNTIF('祝日（4月～12月）'!$B$2:$B$22,$A7)=1</xm:f>
            <x14:dxf>
              <fill>
                <patternFill>
                  <bgColor rgb="FFFFCCFF"/>
                </patternFill>
              </fill>
            </x14:dxf>
          </x14:cfRule>
          <xm:sqref>E7:E37</xm:sqref>
        </x14:conditionalFormatting>
        <x14:conditionalFormatting xmlns:xm="http://schemas.microsoft.com/office/excel/2006/main">
          <x14:cfRule type="expression" priority="47" id="{AA693BF0-C83E-435D-BFD0-CF59E1C31206}">
            <xm:f>COUNTIF('祝日（4月～12月）'!$B$2:$B$22,$A7)=1</xm:f>
            <x14:dxf>
              <fill>
                <patternFill>
                  <bgColor rgb="FFFFCCFF"/>
                </patternFill>
              </fill>
            </x14:dxf>
          </x14:cfRule>
          <xm:sqref>H7:H37</xm:sqref>
        </x14:conditionalFormatting>
        <x14:conditionalFormatting xmlns:xm="http://schemas.microsoft.com/office/excel/2006/main">
          <x14:cfRule type="expression" priority="44" id="{3CE43376-D329-4AC4-B240-06AE5F63EFFD}">
            <xm:f>COUNTIF('祝日（4月～12月）'!$B$2:$B$22,$A7)=1</xm:f>
            <x14:dxf>
              <fill>
                <patternFill>
                  <bgColor rgb="FFFFCCFF"/>
                </patternFill>
              </fill>
            </x14:dxf>
          </x14:cfRule>
          <xm:sqref>O7:O37</xm:sqref>
        </x14:conditionalFormatting>
        <x14:conditionalFormatting xmlns:xm="http://schemas.microsoft.com/office/excel/2006/main">
          <x14:cfRule type="expression" priority="41" id="{22C6C3B5-58CA-431B-BF87-9D66BD1E2140}">
            <xm:f>COUNTIF('祝日（4月～12月）'!$B$2:$B$22,$A7)=1</xm:f>
            <x14:dxf>
              <fill>
                <patternFill>
                  <bgColor rgb="FFFFCCFF"/>
                </patternFill>
              </fill>
            </x14:dxf>
          </x14:cfRule>
          <xm:sqref>P7:P37</xm:sqref>
        </x14:conditionalFormatting>
        <x14:conditionalFormatting xmlns:xm="http://schemas.microsoft.com/office/excel/2006/main">
          <x14:cfRule type="expression" priority="28" id="{B2D48CBA-A24D-409E-BF91-F34415014049}">
            <xm:f>COUNTIF('祝日（4月～12月）'!$B$2:$B$25,$A7)=1</xm:f>
            <x14:dxf>
              <fill>
                <patternFill>
                  <bgColor rgb="FFFFCCFF"/>
                </patternFill>
              </fill>
            </x14:dxf>
          </x14:cfRule>
          <xm:sqref>G7:G37</xm:sqref>
        </x14:conditionalFormatting>
        <x14:conditionalFormatting xmlns:xm="http://schemas.microsoft.com/office/excel/2006/main">
          <x14:cfRule type="expression" priority="29" id="{B37E715F-B0B6-462B-841A-9F36DA89B08D}">
            <xm:f>COUNTIF('祝日（4月～12月）'!$B$2:$B$25,$A7)=1</xm:f>
            <x14:dxf>
              <fill>
                <patternFill>
                  <bgColor rgb="FFFFCCFF"/>
                </patternFill>
              </fill>
            </x14:dxf>
          </x14:cfRule>
          <xm:sqref>B7:B37</xm:sqref>
        </x14:conditionalFormatting>
        <x14:conditionalFormatting xmlns:xm="http://schemas.microsoft.com/office/excel/2006/main">
          <x14:cfRule type="expression" priority="25" id="{785BC065-5DEB-4783-A8B3-32CFB91ACD6A}">
            <xm:f>COUNTIF('祝日（4月～12月）'!$B$2:$B$25,$A7)=1</xm:f>
            <x14:dxf>
              <fill>
                <patternFill>
                  <bgColor rgb="FFFFCCFF"/>
                </patternFill>
              </fill>
            </x14:dxf>
          </x14:cfRule>
          <xm:sqref>K7:K37</xm:sqref>
        </x14:conditionalFormatting>
        <x14:conditionalFormatting xmlns:xm="http://schemas.microsoft.com/office/excel/2006/main">
          <x14:cfRule type="expression" priority="22" id="{1D033E60-9C7E-4908-B9C3-5A800B783AA7}">
            <xm:f>COUNTIF('祝日（4月～12月）'!$B$2:$B$22,$A7)=1</xm:f>
            <x14:dxf>
              <fill>
                <patternFill>
                  <bgColor rgb="FFFFCCFF"/>
                </patternFill>
              </fill>
            </x14:dxf>
          </x14:cfRule>
          <xm:sqref>L7:L37</xm:sqref>
        </x14:conditionalFormatting>
        <x14:conditionalFormatting xmlns:xm="http://schemas.microsoft.com/office/excel/2006/main">
          <x14:cfRule type="expression" priority="19" id="{B8C00A8F-ECCA-4DED-917A-C9123AAE223A}">
            <xm:f>COUNTIF('祝日（4月～12月）'!$B$2:$B$25,$A7)=1</xm:f>
            <x14:dxf>
              <fill>
                <patternFill>
                  <bgColor rgb="FFFFCCFF"/>
                </patternFill>
              </fill>
            </x14:dxf>
          </x14:cfRule>
          <xm:sqref>M7:M37</xm:sqref>
        </x14:conditionalFormatting>
        <x14:conditionalFormatting xmlns:xm="http://schemas.microsoft.com/office/excel/2006/main">
          <x14:cfRule type="expression" priority="10" id="{8D19B02D-6462-4EE3-AECB-EF2C6B9D1B5A}">
            <xm:f>COUNTIF('祝日（4月～12月）'!$B$2:$B$22,$A7)=1</xm:f>
            <x14:dxf>
              <fill>
                <patternFill>
                  <bgColor rgb="FFFFCCFF"/>
                </patternFill>
              </fill>
            </x14:dxf>
          </x14:cfRule>
          <xm:sqref>F7:F37</xm:sqref>
        </x14:conditionalFormatting>
        <x14:conditionalFormatting xmlns:xm="http://schemas.microsoft.com/office/excel/2006/main">
          <x14:cfRule type="expression" priority="7" id="{234DBBBB-30BD-4583-8E14-2E7CED3C3CE1}">
            <xm:f>COUNTIF('祝日（4月～12月）'!$B$2:$B$22,$A7)=1</xm:f>
            <x14:dxf>
              <fill>
                <patternFill>
                  <bgColor rgb="FFFFCCFF"/>
                </patternFill>
              </fill>
            </x14:dxf>
          </x14:cfRule>
          <xm:sqref>I7:I37</xm:sqref>
        </x14:conditionalFormatting>
        <x14:conditionalFormatting xmlns:xm="http://schemas.microsoft.com/office/excel/2006/main">
          <x14:cfRule type="expression" priority="4" id="{E12B7F26-8CE6-4115-B130-3ADBB8512D49}">
            <xm:f>COUNTIF('祝日（4月～12月）'!$B$2:$B$22,$A7)=1</xm:f>
            <x14:dxf>
              <fill>
                <patternFill>
                  <bgColor rgb="FFFFCCFF"/>
                </patternFill>
              </fill>
            </x14:dxf>
          </x14:cfRule>
          <xm:sqref>N7:N37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4A8F-1F9A-473B-A7FB-BE50629019D8}">
  <sheetPr>
    <pageSetUpPr fitToPage="1"/>
  </sheetPr>
  <dimension ref="A1:S45"/>
  <sheetViews>
    <sheetView view="pageBreakPreview" topLeftCell="A7" zoomScale="70" zoomScaleNormal="100" zoomScaleSheetLayoutView="70" workbookViewId="0">
      <selection activeCell="A3" sqref="A3"/>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2.87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14">
        <v>2025</v>
      </c>
      <c r="B2" s="6" t="s">
        <v>0</v>
      </c>
      <c r="E2" s="133" t="s">
        <v>38</v>
      </c>
      <c r="F2" s="10" t="s">
        <v>39</v>
      </c>
      <c r="G2" s="11"/>
      <c r="I2" s="135" t="str">
        <f>IF(年間活動計画!B3="","",年間活動計画!B3)</f>
        <v/>
      </c>
      <c r="J2" s="136"/>
    </row>
    <row r="3" spans="1:19" ht="18.600000000000001" customHeight="1" thickBot="1" x14ac:dyDescent="0.45">
      <c r="A3" s="15">
        <v>11</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45962</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
      <c r="A8" s="74">
        <f>A7+1</f>
        <v>45963</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
      <c r="A9" s="74">
        <f t="shared" ref="A9:A37" si="4">A8+1</f>
        <v>45964</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
      <c r="A10" s="74">
        <f t="shared" si="4"/>
        <v>45965</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
      <c r="A11" s="74">
        <f t="shared" si="4"/>
        <v>45966</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
      <c r="A12" s="74">
        <f t="shared" si="4"/>
        <v>45967</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
      <c r="A13" s="74">
        <f t="shared" si="4"/>
        <v>45968</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
      <c r="A14" s="74">
        <f t="shared" si="4"/>
        <v>45969</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
      <c r="A15" s="74">
        <f t="shared" si="4"/>
        <v>45970</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
      <c r="A16" s="74">
        <f t="shared" si="4"/>
        <v>45971</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
      <c r="A17" s="74">
        <f t="shared" si="4"/>
        <v>45972</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
      <c r="A18" s="74">
        <f t="shared" si="4"/>
        <v>45973</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
      <c r="A19" s="74">
        <f t="shared" si="4"/>
        <v>45974</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
      <c r="A20" s="74">
        <f t="shared" si="4"/>
        <v>45975</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
      <c r="A21" s="74">
        <f t="shared" si="4"/>
        <v>45976</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
      <c r="A22" s="74">
        <f t="shared" si="4"/>
        <v>45977</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
      <c r="A23" s="74">
        <f t="shared" si="4"/>
        <v>45978</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
      <c r="A24" s="74">
        <f t="shared" si="4"/>
        <v>45979</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
      <c r="A25" s="74">
        <f t="shared" si="4"/>
        <v>45980</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
      <c r="A26" s="74">
        <f t="shared" si="4"/>
        <v>45981</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
      <c r="A27" s="74">
        <f t="shared" si="4"/>
        <v>45982</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
      <c r="A28" s="74">
        <f t="shared" si="4"/>
        <v>45983</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
      <c r="A29" s="74">
        <f t="shared" si="4"/>
        <v>45984</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
      <c r="A30" s="74">
        <f t="shared" si="4"/>
        <v>45985</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
      <c r="A31" s="74">
        <f t="shared" si="4"/>
        <v>45986</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
      <c r="A32" s="74">
        <f t="shared" si="4"/>
        <v>45987</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
      <c r="A33" s="74">
        <f t="shared" si="4"/>
        <v>45988</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
      <c r="A34" s="74">
        <f t="shared" si="4"/>
        <v>45989</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
      <c r="A35" s="74">
        <f t="shared" si="4"/>
        <v>45990</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
      <c r="A36" s="74">
        <f t="shared" si="4"/>
        <v>45991</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6.5" thickBot="1" x14ac:dyDescent="0.45">
      <c r="A37" s="76">
        <f t="shared" si="4"/>
        <v>45992</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30"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30"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299" priority="59">
      <formula>WEEKDAY(A7)=7</formula>
    </cfRule>
    <cfRule type="expression" dxfId="298" priority="60">
      <formula>WEEKDAY(A7)=1</formula>
    </cfRule>
  </conditionalFormatting>
  <conditionalFormatting sqref="C7:C37">
    <cfRule type="expression" dxfId="297" priority="39">
      <formula>MONTH(A7)&lt;&gt;$A$3</formula>
    </cfRule>
    <cfRule type="expression" dxfId="296" priority="56">
      <formula>WEEKDAY(A7)=7</formula>
    </cfRule>
    <cfRule type="expression" dxfId="295" priority="57">
      <formula>WEEKDAY(A7)=1</formula>
    </cfRule>
  </conditionalFormatting>
  <conditionalFormatting sqref="D7:D37">
    <cfRule type="expression" dxfId="294" priority="38">
      <formula>MONTH(A7)&lt;&gt;$A$3</formula>
    </cfRule>
    <cfRule type="expression" dxfId="293" priority="53">
      <formula>WEEKDAY(A7)=7</formula>
    </cfRule>
    <cfRule type="expression" dxfId="292" priority="54">
      <formula>WEEKDAY(A7)=1</formula>
    </cfRule>
  </conditionalFormatting>
  <conditionalFormatting sqref="E7:E37">
    <cfRule type="expression" dxfId="291" priority="37">
      <formula>MONTH(A7)&lt;&gt;$A$3</formula>
    </cfRule>
    <cfRule type="expression" dxfId="290" priority="51">
      <formula>WEEKDAY(A7)=7</formula>
    </cfRule>
    <cfRule type="expression" dxfId="289" priority="52">
      <formula>WEEKDAY(A7)=1</formula>
    </cfRule>
  </conditionalFormatting>
  <conditionalFormatting sqref="H7:H37">
    <cfRule type="expression" dxfId="288" priority="36">
      <formula>MONTH(A7)&lt;&gt;$A$3</formula>
    </cfRule>
    <cfRule type="expression" dxfId="287" priority="48">
      <formula>WEEKDAY(A7)=7</formula>
    </cfRule>
    <cfRule type="expression" dxfId="286" priority="49">
      <formula>WEEKDAY(A7)=1</formula>
    </cfRule>
  </conditionalFormatting>
  <conditionalFormatting sqref="O7:O37">
    <cfRule type="expression" dxfId="285" priority="35">
      <formula>MONTH(A7)&lt;&gt;$A$3</formula>
    </cfRule>
    <cfRule type="expression" dxfId="284" priority="45">
      <formula>WEEKDAY(A7)=7</formula>
    </cfRule>
    <cfRule type="expression" dxfId="283" priority="46">
      <formula>WEEKDAY(A7)=1</formula>
    </cfRule>
  </conditionalFormatting>
  <conditionalFormatting sqref="P7:P37">
    <cfRule type="expression" dxfId="282" priority="34">
      <formula>MONTH(A7)&lt;&gt;$A$3</formula>
    </cfRule>
    <cfRule type="expression" dxfId="281" priority="42">
      <formula>WEEKDAY(A7)=7</formula>
    </cfRule>
    <cfRule type="expression" dxfId="280" priority="43">
      <formula>WEEKDAY(A7)=1</formula>
    </cfRule>
  </conditionalFormatting>
  <conditionalFormatting sqref="A7:A37">
    <cfRule type="expression" dxfId="279" priority="40">
      <formula>MONTH(A7)&lt;&gt;$A$3</formula>
    </cfRule>
  </conditionalFormatting>
  <conditionalFormatting sqref="G7:G37">
    <cfRule type="expression" dxfId="278" priority="16">
      <formula>MONTH(A7)&lt;&gt;$A$3</formula>
    </cfRule>
    <cfRule type="expression" dxfId="277" priority="32">
      <formula>WEEKDAY(A7)=7</formula>
    </cfRule>
    <cfRule type="expression" dxfId="276" priority="33">
      <formula>WEEKDAY(A7)=1</formula>
    </cfRule>
  </conditionalFormatting>
  <conditionalFormatting sqref="B7:B37">
    <cfRule type="expression" dxfId="275" priority="17">
      <formula>MONTH(A7)&lt;&gt;$A$3</formula>
    </cfRule>
    <cfRule type="expression" dxfId="274" priority="30">
      <formula>WEEKDAY(A7)=7</formula>
    </cfRule>
    <cfRule type="expression" dxfId="273" priority="31">
      <formula>WEEKDAY(A7)=1</formula>
    </cfRule>
  </conditionalFormatting>
  <conditionalFormatting sqref="K7:K37">
    <cfRule type="expression" dxfId="272" priority="15">
      <formula>MONTH(A7)&lt;&gt;$A$3</formula>
    </cfRule>
    <cfRule type="expression" dxfId="271" priority="26">
      <formula>WEEKDAY(A7)=7</formula>
    </cfRule>
    <cfRule type="expression" dxfId="270" priority="27">
      <formula>WEEKDAY(A7)=1</formula>
    </cfRule>
  </conditionalFormatting>
  <conditionalFormatting sqref="L7:L37">
    <cfRule type="expression" dxfId="269" priority="14">
      <formula>MONTH(A7)&lt;&gt;$A$3</formula>
    </cfRule>
    <cfRule type="expression" dxfId="268" priority="23">
      <formula>WEEKDAY(A7)=7</formula>
    </cfRule>
    <cfRule type="expression" dxfId="267" priority="24">
      <formula>WEEKDAY(A7)=1</formula>
    </cfRule>
  </conditionalFormatting>
  <conditionalFormatting sqref="M7:M37">
    <cfRule type="expression" dxfId="266" priority="13">
      <formula>MONTH(A7)&lt;&gt;$A$3</formula>
    </cfRule>
    <cfRule type="expression" dxfId="265" priority="20">
      <formula>WEEKDAY(A7)=7</formula>
    </cfRule>
    <cfRule type="expression" dxfId="264" priority="21">
      <formula>WEEKDAY(A7)=1</formula>
    </cfRule>
  </conditionalFormatting>
  <conditionalFormatting sqref="F7:F37">
    <cfRule type="expression" dxfId="263" priority="1">
      <formula>MONTH(A7)&lt;&gt;$A$3</formula>
    </cfRule>
    <cfRule type="expression" dxfId="262" priority="11">
      <formula>WEEKDAY(A7)=7</formula>
    </cfRule>
    <cfRule type="expression" dxfId="261" priority="12">
      <formula>WEEKDAY(A7)=1</formula>
    </cfRule>
  </conditionalFormatting>
  <conditionalFormatting sqref="I7:I37">
    <cfRule type="expression" dxfId="260" priority="2">
      <formula>MONTH(A7)&lt;&gt;$A$3</formula>
    </cfRule>
    <cfRule type="expression" dxfId="259" priority="8">
      <formula>WEEKDAY(A7)=7</formula>
    </cfRule>
    <cfRule type="expression" dxfId="258" priority="9">
      <formula>WEEKDAY(A7)=1</formula>
    </cfRule>
  </conditionalFormatting>
  <conditionalFormatting sqref="N7:N37">
    <cfRule type="expression" dxfId="257" priority="3">
      <formula>MONTH(A7)&lt;&gt;$A$3</formula>
    </cfRule>
    <cfRule type="expression" dxfId="256" priority="5">
      <formula>WEEKDAY(A7)=7</formula>
    </cfRule>
    <cfRule type="expression" dxfId="255" priority="6">
      <formula>WEEKDAY(A7)=1</formula>
    </cfRule>
  </conditionalFormatting>
  <dataValidations count="2">
    <dataValidation type="list" allowBlank="1" showInputMessage="1" showErrorMessage="1" sqref="G7:G37" xr:uid="{2583A93E-BE2C-4DC0-8597-AB8A15CBE298}">
      <formula1>"練習,試合等,その他,休養日,中止"</formula1>
    </dataValidation>
    <dataValidation type="list" allowBlank="1" showInputMessage="1" showErrorMessage="1" sqref="C7:C37" xr:uid="{F49E8B49-FFE3-479E-A9A3-5E31BB1041AA}">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C2E0F7ED-297C-4A9F-823F-403327D67CBB}">
            <xm:f>COUNTIF('祝日（4月～12月）'!$B$2:$B$25,$A7)=1</xm:f>
            <x14:dxf>
              <fill>
                <patternFill>
                  <bgColor rgb="FFFFCCFF"/>
                </patternFill>
              </fill>
            </x14:dxf>
          </x14:cfRule>
          <xm:sqref>D7:D37</xm:sqref>
        </x14:conditionalFormatting>
        <x14:conditionalFormatting xmlns:xm="http://schemas.microsoft.com/office/excel/2006/main">
          <x14:cfRule type="expression" priority="58" id="{1EB00C03-AF76-48FA-AA2A-538A20AF2822}">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A20AAFFB-7186-4DA0-B4DA-A155EDC8C7FC}">
            <xm:f>COUNTIF('祝日（4月～12月）'!$B$2:$B$25,$A7)=1</xm:f>
            <x14:dxf>
              <fill>
                <patternFill>
                  <bgColor rgb="FFFFCCFF"/>
                </patternFill>
              </fill>
            </x14:dxf>
          </x14:cfRule>
          <xm:sqref>C7:C37</xm:sqref>
        </x14:conditionalFormatting>
        <x14:conditionalFormatting xmlns:xm="http://schemas.microsoft.com/office/excel/2006/main">
          <x14:cfRule type="expression" priority="50" id="{CCB3B321-C00B-49AB-8129-900BA62F036B}">
            <xm:f>COUNTIF('祝日（4月～12月）'!$B$2:$B$22,$A7)=1</xm:f>
            <x14:dxf>
              <fill>
                <patternFill>
                  <bgColor rgb="FFFFCCFF"/>
                </patternFill>
              </fill>
            </x14:dxf>
          </x14:cfRule>
          <xm:sqref>E7:E37</xm:sqref>
        </x14:conditionalFormatting>
        <x14:conditionalFormatting xmlns:xm="http://schemas.microsoft.com/office/excel/2006/main">
          <x14:cfRule type="expression" priority="47" id="{83F65F6F-02E1-4504-A9D5-61721E423796}">
            <xm:f>COUNTIF('祝日（4月～12月）'!$B$2:$B$22,$A7)=1</xm:f>
            <x14:dxf>
              <fill>
                <patternFill>
                  <bgColor rgb="FFFFCCFF"/>
                </patternFill>
              </fill>
            </x14:dxf>
          </x14:cfRule>
          <xm:sqref>H7:H37</xm:sqref>
        </x14:conditionalFormatting>
        <x14:conditionalFormatting xmlns:xm="http://schemas.microsoft.com/office/excel/2006/main">
          <x14:cfRule type="expression" priority="44" id="{449E358E-A903-4D38-AC0B-734AC4DCBF95}">
            <xm:f>COUNTIF('祝日（4月～12月）'!$B$2:$B$22,$A7)=1</xm:f>
            <x14:dxf>
              <fill>
                <patternFill>
                  <bgColor rgb="FFFFCCFF"/>
                </patternFill>
              </fill>
            </x14:dxf>
          </x14:cfRule>
          <xm:sqref>O7:O37</xm:sqref>
        </x14:conditionalFormatting>
        <x14:conditionalFormatting xmlns:xm="http://schemas.microsoft.com/office/excel/2006/main">
          <x14:cfRule type="expression" priority="41" id="{79D2B554-786C-4D61-8FC2-47B64555678F}">
            <xm:f>COUNTIF('祝日（4月～12月）'!$B$2:$B$22,$A7)=1</xm:f>
            <x14:dxf>
              <fill>
                <patternFill>
                  <bgColor rgb="FFFFCCFF"/>
                </patternFill>
              </fill>
            </x14:dxf>
          </x14:cfRule>
          <xm:sqref>P7:P37</xm:sqref>
        </x14:conditionalFormatting>
        <x14:conditionalFormatting xmlns:xm="http://schemas.microsoft.com/office/excel/2006/main">
          <x14:cfRule type="expression" priority="28" id="{F7FE0ED3-6DDC-4661-97D2-41D35A3D45B9}">
            <xm:f>COUNTIF('祝日（4月～12月）'!$B$2:$B$25,$A7)=1</xm:f>
            <x14:dxf>
              <fill>
                <patternFill>
                  <bgColor rgb="FFFFCCFF"/>
                </patternFill>
              </fill>
            </x14:dxf>
          </x14:cfRule>
          <xm:sqref>G7:G37</xm:sqref>
        </x14:conditionalFormatting>
        <x14:conditionalFormatting xmlns:xm="http://schemas.microsoft.com/office/excel/2006/main">
          <x14:cfRule type="expression" priority="29" id="{96436767-8733-40EB-8CE7-6561F0CA4599}">
            <xm:f>COUNTIF('祝日（4月～12月）'!$B$2:$B$25,$A7)=1</xm:f>
            <x14:dxf>
              <fill>
                <patternFill>
                  <bgColor rgb="FFFFCCFF"/>
                </patternFill>
              </fill>
            </x14:dxf>
          </x14:cfRule>
          <xm:sqref>B7:B37</xm:sqref>
        </x14:conditionalFormatting>
        <x14:conditionalFormatting xmlns:xm="http://schemas.microsoft.com/office/excel/2006/main">
          <x14:cfRule type="expression" priority="25" id="{7CFC9B3A-955D-4229-90B0-3F0747C69926}">
            <xm:f>COUNTIF('祝日（4月～12月）'!$B$2:$B$25,$A7)=1</xm:f>
            <x14:dxf>
              <fill>
                <patternFill>
                  <bgColor rgb="FFFFCCFF"/>
                </patternFill>
              </fill>
            </x14:dxf>
          </x14:cfRule>
          <xm:sqref>K7:K37</xm:sqref>
        </x14:conditionalFormatting>
        <x14:conditionalFormatting xmlns:xm="http://schemas.microsoft.com/office/excel/2006/main">
          <x14:cfRule type="expression" priority="22" id="{020EA80C-7449-432E-BC27-B2DA3B8F4849}">
            <xm:f>COUNTIF('祝日（4月～12月）'!$B$2:$B$22,$A7)=1</xm:f>
            <x14:dxf>
              <fill>
                <patternFill>
                  <bgColor rgb="FFFFCCFF"/>
                </patternFill>
              </fill>
            </x14:dxf>
          </x14:cfRule>
          <xm:sqref>L7:L37</xm:sqref>
        </x14:conditionalFormatting>
        <x14:conditionalFormatting xmlns:xm="http://schemas.microsoft.com/office/excel/2006/main">
          <x14:cfRule type="expression" priority="19" id="{AF82ED44-862A-49DD-8BCB-D678CE0081FD}">
            <xm:f>COUNTIF('祝日（4月～12月）'!$B$2:$B$25,$A7)=1</xm:f>
            <x14:dxf>
              <fill>
                <patternFill>
                  <bgColor rgb="FFFFCCFF"/>
                </patternFill>
              </fill>
            </x14:dxf>
          </x14:cfRule>
          <xm:sqref>M7:M37</xm:sqref>
        </x14:conditionalFormatting>
        <x14:conditionalFormatting xmlns:xm="http://schemas.microsoft.com/office/excel/2006/main">
          <x14:cfRule type="expression" priority="10" id="{A1756E3A-9162-493D-A264-20FE17AECC24}">
            <xm:f>COUNTIF('祝日（4月～12月）'!$B$2:$B$22,$A7)=1</xm:f>
            <x14:dxf>
              <fill>
                <patternFill>
                  <bgColor rgb="FFFFCCFF"/>
                </patternFill>
              </fill>
            </x14:dxf>
          </x14:cfRule>
          <xm:sqref>F7:F37</xm:sqref>
        </x14:conditionalFormatting>
        <x14:conditionalFormatting xmlns:xm="http://schemas.microsoft.com/office/excel/2006/main">
          <x14:cfRule type="expression" priority="7" id="{D5287CA7-B775-49D2-84F8-A510ACB853CD}">
            <xm:f>COUNTIF('祝日（4月～12月）'!$B$2:$B$22,$A7)=1</xm:f>
            <x14:dxf>
              <fill>
                <patternFill>
                  <bgColor rgb="FFFFCCFF"/>
                </patternFill>
              </fill>
            </x14:dxf>
          </x14:cfRule>
          <xm:sqref>I7:I37</xm:sqref>
        </x14:conditionalFormatting>
        <x14:conditionalFormatting xmlns:xm="http://schemas.microsoft.com/office/excel/2006/main">
          <x14:cfRule type="expression" priority="4" id="{0FB98530-D725-4AD6-8F4F-A926E9468436}">
            <xm:f>COUNTIF('祝日（4月～12月）'!$B$2:$B$22,$A7)=1</xm:f>
            <x14:dxf>
              <fill>
                <patternFill>
                  <bgColor rgb="FFFFCCFF"/>
                </patternFill>
              </fill>
            </x14:dxf>
          </x14:cfRule>
          <xm:sqref>N7:N37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BC9A5-C293-4E17-9C56-B134B8D76930}">
  <sheetPr>
    <pageSetUpPr fitToPage="1"/>
  </sheetPr>
  <dimension ref="A1:S45"/>
  <sheetViews>
    <sheetView view="pageBreakPreview" topLeftCell="A10" zoomScale="70" zoomScaleNormal="100" zoomScaleSheetLayoutView="70" workbookViewId="0">
      <selection activeCell="A3" sqref="A3"/>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2.87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14">
        <v>2025</v>
      </c>
      <c r="B2" s="6" t="s">
        <v>0</v>
      </c>
      <c r="E2" s="133" t="s">
        <v>38</v>
      </c>
      <c r="F2" s="10" t="s">
        <v>39</v>
      </c>
      <c r="G2" s="11"/>
      <c r="I2" s="135" t="str">
        <f>IF(年間活動計画!B3="","",年間活動計画!B3)</f>
        <v/>
      </c>
      <c r="J2" s="136"/>
    </row>
    <row r="3" spans="1:19" ht="18.600000000000001" customHeight="1" thickBot="1" x14ac:dyDescent="0.45">
      <c r="A3" s="15">
        <v>12</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45992</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
      <c r="A8" s="74">
        <f>A7+1</f>
        <v>45993</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
      <c r="A9" s="74">
        <f t="shared" ref="A9:A37" si="4">A8+1</f>
        <v>45994</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
      <c r="A10" s="74">
        <f t="shared" si="4"/>
        <v>45995</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
      <c r="A11" s="74">
        <f t="shared" si="4"/>
        <v>45996</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
      <c r="A12" s="74">
        <f t="shared" si="4"/>
        <v>45997</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
      <c r="A13" s="74">
        <f t="shared" si="4"/>
        <v>45998</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
      <c r="A14" s="74">
        <f t="shared" si="4"/>
        <v>45999</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
      <c r="A15" s="74">
        <f t="shared" si="4"/>
        <v>46000</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
      <c r="A16" s="74">
        <f t="shared" si="4"/>
        <v>46001</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
      <c r="A17" s="74">
        <f t="shared" si="4"/>
        <v>46002</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
      <c r="A18" s="74">
        <f t="shared" si="4"/>
        <v>46003</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
      <c r="A19" s="74">
        <f t="shared" si="4"/>
        <v>46004</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
      <c r="A20" s="74">
        <f t="shared" si="4"/>
        <v>46005</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
      <c r="A21" s="74">
        <f t="shared" si="4"/>
        <v>46006</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
      <c r="A22" s="74">
        <f t="shared" si="4"/>
        <v>46007</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
      <c r="A23" s="74">
        <f t="shared" si="4"/>
        <v>46008</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
      <c r="A24" s="74">
        <f t="shared" si="4"/>
        <v>46009</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
      <c r="A25" s="74">
        <f t="shared" si="4"/>
        <v>46010</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
      <c r="A26" s="74">
        <f t="shared" si="4"/>
        <v>46011</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
      <c r="A27" s="74">
        <f t="shared" si="4"/>
        <v>46012</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
      <c r="A28" s="74">
        <f t="shared" si="4"/>
        <v>46013</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
      <c r="A29" s="74">
        <f t="shared" si="4"/>
        <v>46014</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
      <c r="A30" s="74">
        <f t="shared" si="4"/>
        <v>46015</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
      <c r="A31" s="74">
        <f t="shared" si="4"/>
        <v>46016</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
      <c r="A32" s="74">
        <f t="shared" si="4"/>
        <v>46017</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
      <c r="A33" s="74">
        <f t="shared" si="4"/>
        <v>46018</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
      <c r="A34" s="74">
        <f t="shared" si="4"/>
        <v>46019</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
      <c r="A35" s="74">
        <f t="shared" si="4"/>
        <v>46020</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
      <c r="A36" s="74">
        <f t="shared" si="4"/>
        <v>46021</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6.5" thickBot="1" x14ac:dyDescent="0.45">
      <c r="A37" s="76">
        <f t="shared" si="4"/>
        <v>46022</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30"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30"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239" priority="59">
      <formula>WEEKDAY(A7)=7</formula>
    </cfRule>
    <cfRule type="expression" dxfId="238" priority="60">
      <formula>WEEKDAY(A7)=1</formula>
    </cfRule>
  </conditionalFormatting>
  <conditionalFormatting sqref="C7:C37">
    <cfRule type="expression" dxfId="237" priority="39">
      <formula>MONTH(A7)&lt;&gt;$A$3</formula>
    </cfRule>
    <cfRule type="expression" dxfId="236" priority="56">
      <formula>WEEKDAY(A7)=7</formula>
    </cfRule>
    <cfRule type="expression" dxfId="235" priority="57">
      <formula>WEEKDAY(A7)=1</formula>
    </cfRule>
  </conditionalFormatting>
  <conditionalFormatting sqref="D7:D37">
    <cfRule type="expression" dxfId="234" priority="38">
      <formula>MONTH(A7)&lt;&gt;$A$3</formula>
    </cfRule>
    <cfRule type="expression" dxfId="233" priority="53">
      <formula>WEEKDAY(A7)=7</formula>
    </cfRule>
    <cfRule type="expression" dxfId="232" priority="54">
      <formula>WEEKDAY(A7)=1</formula>
    </cfRule>
  </conditionalFormatting>
  <conditionalFormatting sqref="E7:E37">
    <cfRule type="expression" dxfId="231" priority="37">
      <formula>MONTH(A7)&lt;&gt;$A$3</formula>
    </cfRule>
    <cfRule type="expression" dxfId="230" priority="51">
      <formula>WEEKDAY(A7)=7</formula>
    </cfRule>
    <cfRule type="expression" dxfId="229" priority="52">
      <formula>WEEKDAY(A7)=1</formula>
    </cfRule>
  </conditionalFormatting>
  <conditionalFormatting sqref="H7:H37">
    <cfRule type="expression" dxfId="228" priority="36">
      <formula>MONTH(A7)&lt;&gt;$A$3</formula>
    </cfRule>
    <cfRule type="expression" dxfId="227" priority="48">
      <formula>WEEKDAY(A7)=7</formula>
    </cfRule>
    <cfRule type="expression" dxfId="226" priority="49">
      <formula>WEEKDAY(A7)=1</formula>
    </cfRule>
  </conditionalFormatting>
  <conditionalFormatting sqref="O7:O37">
    <cfRule type="expression" dxfId="225" priority="35">
      <formula>MONTH(A7)&lt;&gt;$A$3</formula>
    </cfRule>
    <cfRule type="expression" dxfId="224" priority="45">
      <formula>WEEKDAY(A7)=7</formula>
    </cfRule>
    <cfRule type="expression" dxfId="223" priority="46">
      <formula>WEEKDAY(A7)=1</formula>
    </cfRule>
  </conditionalFormatting>
  <conditionalFormatting sqref="P7:P37">
    <cfRule type="expression" dxfId="222" priority="34">
      <formula>MONTH(A7)&lt;&gt;$A$3</formula>
    </cfRule>
    <cfRule type="expression" dxfId="221" priority="42">
      <formula>WEEKDAY(A7)=7</formula>
    </cfRule>
    <cfRule type="expression" dxfId="220" priority="43">
      <formula>WEEKDAY(A7)=1</formula>
    </cfRule>
  </conditionalFormatting>
  <conditionalFormatting sqref="A7:A37">
    <cfRule type="expression" dxfId="219" priority="40">
      <formula>MONTH(A7)&lt;&gt;$A$3</formula>
    </cfRule>
  </conditionalFormatting>
  <conditionalFormatting sqref="G7:G37">
    <cfRule type="expression" dxfId="218" priority="16">
      <formula>MONTH(A7)&lt;&gt;$A$3</formula>
    </cfRule>
    <cfRule type="expression" dxfId="217" priority="32">
      <formula>WEEKDAY(A7)=7</formula>
    </cfRule>
    <cfRule type="expression" dxfId="216" priority="33">
      <formula>WEEKDAY(A7)=1</formula>
    </cfRule>
  </conditionalFormatting>
  <conditionalFormatting sqref="B7:B37">
    <cfRule type="expression" dxfId="215" priority="17">
      <formula>MONTH(A7)&lt;&gt;$A$3</formula>
    </cfRule>
    <cfRule type="expression" dxfId="214" priority="30">
      <formula>WEEKDAY(A7)=7</formula>
    </cfRule>
    <cfRule type="expression" dxfId="213" priority="31">
      <formula>WEEKDAY(A7)=1</formula>
    </cfRule>
  </conditionalFormatting>
  <conditionalFormatting sqref="K7:K37">
    <cfRule type="expression" dxfId="212" priority="15">
      <formula>MONTH(A7)&lt;&gt;$A$3</formula>
    </cfRule>
    <cfRule type="expression" dxfId="211" priority="26">
      <formula>WEEKDAY(A7)=7</formula>
    </cfRule>
    <cfRule type="expression" dxfId="210" priority="27">
      <formula>WEEKDAY(A7)=1</formula>
    </cfRule>
  </conditionalFormatting>
  <conditionalFormatting sqref="L7:L37">
    <cfRule type="expression" dxfId="209" priority="14">
      <formula>MONTH(A7)&lt;&gt;$A$3</formula>
    </cfRule>
    <cfRule type="expression" dxfId="208" priority="23">
      <formula>WEEKDAY(A7)=7</formula>
    </cfRule>
    <cfRule type="expression" dxfId="207" priority="24">
      <formula>WEEKDAY(A7)=1</formula>
    </cfRule>
  </conditionalFormatting>
  <conditionalFormatting sqref="M7:M37">
    <cfRule type="expression" dxfId="206" priority="13">
      <formula>MONTH(A7)&lt;&gt;$A$3</formula>
    </cfRule>
    <cfRule type="expression" dxfId="205" priority="20">
      <formula>WEEKDAY(A7)=7</formula>
    </cfRule>
    <cfRule type="expression" dxfId="204" priority="21">
      <formula>WEEKDAY(A7)=1</formula>
    </cfRule>
  </conditionalFormatting>
  <conditionalFormatting sqref="F7:F37">
    <cfRule type="expression" dxfId="203" priority="1">
      <formula>MONTH(A7)&lt;&gt;$A$3</formula>
    </cfRule>
    <cfRule type="expression" dxfId="202" priority="11">
      <formula>WEEKDAY(A7)=7</formula>
    </cfRule>
    <cfRule type="expression" dxfId="201" priority="12">
      <formula>WEEKDAY(A7)=1</formula>
    </cfRule>
  </conditionalFormatting>
  <conditionalFormatting sqref="I7:I37">
    <cfRule type="expression" dxfId="200" priority="2">
      <formula>MONTH(A7)&lt;&gt;$A$3</formula>
    </cfRule>
    <cfRule type="expression" dxfId="199" priority="8">
      <formula>WEEKDAY(A7)=7</formula>
    </cfRule>
    <cfRule type="expression" dxfId="198" priority="9">
      <formula>WEEKDAY(A7)=1</formula>
    </cfRule>
  </conditionalFormatting>
  <conditionalFormatting sqref="N7:N37">
    <cfRule type="expression" dxfId="197" priority="3">
      <formula>MONTH(A7)&lt;&gt;$A$3</formula>
    </cfRule>
    <cfRule type="expression" dxfId="196" priority="5">
      <formula>WEEKDAY(A7)=7</formula>
    </cfRule>
    <cfRule type="expression" dxfId="195" priority="6">
      <formula>WEEKDAY(A7)=1</formula>
    </cfRule>
  </conditionalFormatting>
  <dataValidations count="2">
    <dataValidation type="list" allowBlank="1" showInputMessage="1" showErrorMessage="1" sqref="C7:C37" xr:uid="{EAFAF0C2-13A6-488A-A77E-911892A81F9E}">
      <formula1>"練習,試合等,その他,休養日"</formula1>
    </dataValidation>
    <dataValidation type="list" allowBlank="1" showInputMessage="1" showErrorMessage="1" sqref="G7:G37" xr:uid="{59F287D8-698D-418C-9143-3D54DD377A49}">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9AEAB48F-CD29-451C-A2CA-CB9CE21AA5E2}">
            <xm:f>COUNTIF('祝日（4月～12月）'!$B$2:$B$25,$A7)=1</xm:f>
            <x14:dxf>
              <fill>
                <patternFill>
                  <bgColor rgb="FFFFCCFF"/>
                </patternFill>
              </fill>
            </x14:dxf>
          </x14:cfRule>
          <xm:sqref>D7:D37</xm:sqref>
        </x14:conditionalFormatting>
        <x14:conditionalFormatting xmlns:xm="http://schemas.microsoft.com/office/excel/2006/main">
          <x14:cfRule type="expression" priority="58" id="{B91C7C59-1361-4BAD-A0F4-BF593C6D74D3}">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AC36F37B-5132-4861-A1BA-7F7885C3E047}">
            <xm:f>COUNTIF('祝日（4月～12月）'!$B$2:$B$25,$A7)=1</xm:f>
            <x14:dxf>
              <fill>
                <patternFill>
                  <bgColor rgb="FFFFCCFF"/>
                </patternFill>
              </fill>
            </x14:dxf>
          </x14:cfRule>
          <xm:sqref>C7:C37</xm:sqref>
        </x14:conditionalFormatting>
        <x14:conditionalFormatting xmlns:xm="http://schemas.microsoft.com/office/excel/2006/main">
          <x14:cfRule type="expression" priority="50" id="{7D98FDF4-4613-4A05-AB69-CC612BABCF2A}">
            <xm:f>COUNTIF('祝日（4月～12月）'!$B$2:$B$22,$A7)=1</xm:f>
            <x14:dxf>
              <fill>
                <patternFill>
                  <bgColor rgb="FFFFCCFF"/>
                </patternFill>
              </fill>
            </x14:dxf>
          </x14:cfRule>
          <xm:sqref>E7:E37</xm:sqref>
        </x14:conditionalFormatting>
        <x14:conditionalFormatting xmlns:xm="http://schemas.microsoft.com/office/excel/2006/main">
          <x14:cfRule type="expression" priority="47" id="{43D650B5-D794-41E1-90C8-F25BE9040191}">
            <xm:f>COUNTIF('祝日（4月～12月）'!$B$2:$B$22,$A7)=1</xm:f>
            <x14:dxf>
              <fill>
                <patternFill>
                  <bgColor rgb="FFFFCCFF"/>
                </patternFill>
              </fill>
            </x14:dxf>
          </x14:cfRule>
          <xm:sqref>H7:H37</xm:sqref>
        </x14:conditionalFormatting>
        <x14:conditionalFormatting xmlns:xm="http://schemas.microsoft.com/office/excel/2006/main">
          <x14:cfRule type="expression" priority="44" id="{CD53F51D-67A3-4A80-A8F8-FB64D0F2561E}">
            <xm:f>COUNTIF('祝日（4月～12月）'!$B$2:$B$22,$A7)=1</xm:f>
            <x14:dxf>
              <fill>
                <patternFill>
                  <bgColor rgb="FFFFCCFF"/>
                </patternFill>
              </fill>
            </x14:dxf>
          </x14:cfRule>
          <xm:sqref>O7:O37</xm:sqref>
        </x14:conditionalFormatting>
        <x14:conditionalFormatting xmlns:xm="http://schemas.microsoft.com/office/excel/2006/main">
          <x14:cfRule type="expression" priority="41" id="{43DED673-3C4F-466F-88A0-E9F47792C5EE}">
            <xm:f>COUNTIF('祝日（4月～12月）'!$B$2:$B$22,$A7)=1</xm:f>
            <x14:dxf>
              <fill>
                <patternFill>
                  <bgColor rgb="FFFFCCFF"/>
                </patternFill>
              </fill>
            </x14:dxf>
          </x14:cfRule>
          <xm:sqref>P7:P37</xm:sqref>
        </x14:conditionalFormatting>
        <x14:conditionalFormatting xmlns:xm="http://schemas.microsoft.com/office/excel/2006/main">
          <x14:cfRule type="expression" priority="28" id="{82FF4CF2-0990-4532-B007-1FE23013CB8E}">
            <xm:f>COUNTIF('祝日（4月～12月）'!$B$2:$B$25,$A7)=1</xm:f>
            <x14:dxf>
              <fill>
                <patternFill>
                  <bgColor rgb="FFFFCCFF"/>
                </patternFill>
              </fill>
            </x14:dxf>
          </x14:cfRule>
          <xm:sqref>G7:G37</xm:sqref>
        </x14:conditionalFormatting>
        <x14:conditionalFormatting xmlns:xm="http://schemas.microsoft.com/office/excel/2006/main">
          <x14:cfRule type="expression" priority="29" id="{0831436A-2026-4883-B611-CD4DC8B14D1E}">
            <xm:f>COUNTIF('祝日（4月～12月）'!$B$2:$B$25,$A7)=1</xm:f>
            <x14:dxf>
              <fill>
                <patternFill>
                  <bgColor rgb="FFFFCCFF"/>
                </patternFill>
              </fill>
            </x14:dxf>
          </x14:cfRule>
          <xm:sqref>B7:B37</xm:sqref>
        </x14:conditionalFormatting>
        <x14:conditionalFormatting xmlns:xm="http://schemas.microsoft.com/office/excel/2006/main">
          <x14:cfRule type="expression" priority="25" id="{008EB794-42AD-4044-8D4E-CE228AE0119C}">
            <xm:f>COUNTIF('祝日（4月～12月）'!$B$2:$B$25,$A7)=1</xm:f>
            <x14:dxf>
              <fill>
                <patternFill>
                  <bgColor rgb="FFFFCCFF"/>
                </patternFill>
              </fill>
            </x14:dxf>
          </x14:cfRule>
          <xm:sqref>K7:K37</xm:sqref>
        </x14:conditionalFormatting>
        <x14:conditionalFormatting xmlns:xm="http://schemas.microsoft.com/office/excel/2006/main">
          <x14:cfRule type="expression" priority="22" id="{0387749C-106E-44B4-A1A8-5580C8984743}">
            <xm:f>COUNTIF('祝日（4月～12月）'!$B$2:$B$22,$A7)=1</xm:f>
            <x14:dxf>
              <fill>
                <patternFill>
                  <bgColor rgb="FFFFCCFF"/>
                </patternFill>
              </fill>
            </x14:dxf>
          </x14:cfRule>
          <xm:sqref>L7:L37</xm:sqref>
        </x14:conditionalFormatting>
        <x14:conditionalFormatting xmlns:xm="http://schemas.microsoft.com/office/excel/2006/main">
          <x14:cfRule type="expression" priority="19" id="{EEFDFFBF-716F-46BC-8B05-BBB8475DFDEF}">
            <xm:f>COUNTIF('祝日（4月～12月）'!$B$2:$B$25,$A7)=1</xm:f>
            <x14:dxf>
              <fill>
                <patternFill>
                  <bgColor rgb="FFFFCCFF"/>
                </patternFill>
              </fill>
            </x14:dxf>
          </x14:cfRule>
          <xm:sqref>M7:M37</xm:sqref>
        </x14:conditionalFormatting>
        <x14:conditionalFormatting xmlns:xm="http://schemas.microsoft.com/office/excel/2006/main">
          <x14:cfRule type="expression" priority="10" id="{8AA88997-FB8B-431A-B70F-7F0CBBBFDEDE}">
            <xm:f>COUNTIF('祝日（4月～12月）'!$B$2:$B$22,$A7)=1</xm:f>
            <x14:dxf>
              <fill>
                <patternFill>
                  <bgColor rgb="FFFFCCFF"/>
                </patternFill>
              </fill>
            </x14:dxf>
          </x14:cfRule>
          <xm:sqref>F7:F37</xm:sqref>
        </x14:conditionalFormatting>
        <x14:conditionalFormatting xmlns:xm="http://schemas.microsoft.com/office/excel/2006/main">
          <x14:cfRule type="expression" priority="7" id="{66A46E25-63D0-4561-BC06-47EC3191F492}">
            <xm:f>COUNTIF('祝日（4月～12月）'!$B$2:$B$22,$A7)=1</xm:f>
            <x14:dxf>
              <fill>
                <patternFill>
                  <bgColor rgb="FFFFCCFF"/>
                </patternFill>
              </fill>
            </x14:dxf>
          </x14:cfRule>
          <xm:sqref>I7:I37</xm:sqref>
        </x14:conditionalFormatting>
        <x14:conditionalFormatting xmlns:xm="http://schemas.microsoft.com/office/excel/2006/main">
          <x14:cfRule type="expression" priority="4" id="{0742F2B4-0381-4724-9BC2-B9C6A38CDBAD}">
            <xm:f>COUNTIF('祝日（4月～12月）'!$B$2:$B$22,$A7)=1</xm:f>
            <x14:dxf>
              <fill>
                <patternFill>
                  <bgColor rgb="FFFFCCFF"/>
                </patternFill>
              </fill>
            </x14:dxf>
          </x14:cfRule>
          <xm:sqref>N7:N37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3875-A1AB-4777-8C40-3DCECEA8CE94}">
  <sheetPr>
    <pageSetUpPr fitToPage="1"/>
  </sheetPr>
  <dimension ref="A1:S45"/>
  <sheetViews>
    <sheetView view="pageBreakPreview" zoomScale="70" zoomScaleNormal="100" zoomScaleSheetLayoutView="70" workbookViewId="0">
      <selection activeCell="A3" sqref="A3"/>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2.87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90">
        <v>2026</v>
      </c>
      <c r="B2" s="6" t="s">
        <v>0</v>
      </c>
      <c r="E2" s="133" t="s">
        <v>38</v>
      </c>
      <c r="F2" s="10" t="s">
        <v>39</v>
      </c>
      <c r="G2" s="11"/>
      <c r="I2" s="135" t="str">
        <f>IF(年間活動計画!B3="","",年間活動計画!B3)</f>
        <v/>
      </c>
      <c r="J2" s="136"/>
    </row>
    <row r="3" spans="1:19" ht="18.600000000000001" customHeight="1" thickBot="1" x14ac:dyDescent="0.45">
      <c r="A3" s="15">
        <v>1</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46023</v>
      </c>
      <c r="B7" s="73"/>
      <c r="C7" s="59"/>
      <c r="D7" s="60"/>
      <c r="E7" s="60"/>
      <c r="F7" s="61" t="str">
        <f>IF(COUNT(E7,D7)&lt;2,"",E7-D7)</f>
        <v/>
      </c>
      <c r="G7" s="62"/>
      <c r="H7" s="60"/>
      <c r="I7" s="63"/>
      <c r="J7" s="42"/>
      <c r="K7" s="64" t="str">
        <f>IF($G7="中止","休養日",IF(G7="",C7&amp;"",G7&amp;""))</f>
        <v/>
      </c>
      <c r="L7" s="60" t="str">
        <f t="shared" ref="L7:L37" si="0">IF($G7="中止","",IF(H7="",IF(D7="","",D7),IF(H7="","",H7)))</f>
        <v/>
      </c>
      <c r="M7" s="60" t="str">
        <f t="shared" ref="M7:M37" si="1">IF($G7="中止","",IF(I7="",IF(E7="","",E7),IF(I7="","",I7)))</f>
        <v/>
      </c>
      <c r="N7" s="61" t="str">
        <f>IF(COUNT(M7,L7)&lt;2,"",M7-L7)</f>
        <v/>
      </c>
      <c r="O7" s="66"/>
      <c r="P7" s="67"/>
    </row>
    <row r="8" spans="1:19" x14ac:dyDescent="0.4">
      <c r="A8" s="74">
        <f>A7+1</f>
        <v>46024</v>
      </c>
      <c r="B8" s="75"/>
      <c r="C8" s="32"/>
      <c r="D8" s="9"/>
      <c r="E8" s="9"/>
      <c r="F8" s="33" t="str">
        <f t="shared" ref="F8:F37" si="2">IF(COUNT(E8,D8)&lt;2,"",E8-D8)</f>
        <v/>
      </c>
      <c r="G8" s="38"/>
      <c r="H8" s="9"/>
      <c r="I8" s="39"/>
      <c r="J8" s="42"/>
      <c r="K8" s="44" t="str">
        <f t="shared" ref="K8:K37" si="3">IF($G8="中止","休養日",IF(G8="",C8&amp;"",G8&amp;""))</f>
        <v/>
      </c>
      <c r="L8" s="9" t="str">
        <f t="shared" si="0"/>
        <v/>
      </c>
      <c r="M8" s="9" t="str">
        <f t="shared" si="1"/>
        <v/>
      </c>
      <c r="N8" s="45" t="str">
        <f t="shared" ref="N8:N37" si="4">IF(COUNT(M8,L8)&lt;2,"",M8-L8)</f>
        <v/>
      </c>
      <c r="O8" s="68"/>
      <c r="P8" s="69"/>
    </row>
    <row r="9" spans="1:19" x14ac:dyDescent="0.4">
      <c r="A9" s="74">
        <f t="shared" ref="A9:A37" si="5">A8+1</f>
        <v>46025</v>
      </c>
      <c r="B9" s="75"/>
      <c r="C9" s="32"/>
      <c r="D9" s="9"/>
      <c r="E9" s="9"/>
      <c r="F9" s="33" t="str">
        <f t="shared" si="2"/>
        <v/>
      </c>
      <c r="G9" s="38"/>
      <c r="H9" s="9"/>
      <c r="I9" s="39"/>
      <c r="J9" s="42"/>
      <c r="K9" s="44" t="str">
        <f t="shared" si="3"/>
        <v/>
      </c>
      <c r="L9" s="9" t="str">
        <f t="shared" si="0"/>
        <v/>
      </c>
      <c r="M9" s="9" t="str">
        <f t="shared" si="1"/>
        <v/>
      </c>
      <c r="N9" s="45" t="str">
        <f t="shared" si="4"/>
        <v/>
      </c>
      <c r="O9" s="68"/>
      <c r="P9" s="69"/>
    </row>
    <row r="10" spans="1:19" x14ac:dyDescent="0.4">
      <c r="A10" s="74">
        <f t="shared" si="5"/>
        <v>46026</v>
      </c>
      <c r="B10" s="75"/>
      <c r="C10" s="32"/>
      <c r="D10" s="9"/>
      <c r="E10" s="9"/>
      <c r="F10" s="33" t="str">
        <f t="shared" si="2"/>
        <v/>
      </c>
      <c r="G10" s="38"/>
      <c r="H10" s="9"/>
      <c r="I10" s="39"/>
      <c r="J10" s="42"/>
      <c r="K10" s="44" t="str">
        <f t="shared" si="3"/>
        <v/>
      </c>
      <c r="L10" s="9" t="str">
        <f t="shared" si="0"/>
        <v/>
      </c>
      <c r="M10" s="9" t="str">
        <f t="shared" si="1"/>
        <v/>
      </c>
      <c r="N10" s="45" t="str">
        <f t="shared" si="4"/>
        <v/>
      </c>
      <c r="O10" s="68"/>
      <c r="P10" s="69"/>
    </row>
    <row r="11" spans="1:19" x14ac:dyDescent="0.4">
      <c r="A11" s="74">
        <f t="shared" si="5"/>
        <v>46027</v>
      </c>
      <c r="B11" s="75"/>
      <c r="C11" s="32"/>
      <c r="D11" s="9"/>
      <c r="E11" s="9"/>
      <c r="F11" s="33" t="str">
        <f t="shared" si="2"/>
        <v/>
      </c>
      <c r="G11" s="38"/>
      <c r="H11" s="9"/>
      <c r="I11" s="39"/>
      <c r="J11" s="42"/>
      <c r="K11" s="44" t="str">
        <f t="shared" si="3"/>
        <v/>
      </c>
      <c r="L11" s="9" t="str">
        <f t="shared" si="0"/>
        <v/>
      </c>
      <c r="M11" s="9" t="str">
        <f t="shared" si="1"/>
        <v/>
      </c>
      <c r="N11" s="45" t="str">
        <f t="shared" si="4"/>
        <v/>
      </c>
      <c r="O11" s="68"/>
      <c r="P11" s="69"/>
    </row>
    <row r="12" spans="1:19" x14ac:dyDescent="0.4">
      <c r="A12" s="74">
        <f t="shared" si="5"/>
        <v>46028</v>
      </c>
      <c r="B12" s="75"/>
      <c r="C12" s="32"/>
      <c r="D12" s="9"/>
      <c r="E12" s="9"/>
      <c r="F12" s="33" t="str">
        <f t="shared" si="2"/>
        <v/>
      </c>
      <c r="G12" s="38"/>
      <c r="H12" s="9"/>
      <c r="I12" s="39"/>
      <c r="J12" s="42"/>
      <c r="K12" s="44" t="str">
        <f t="shared" si="3"/>
        <v/>
      </c>
      <c r="L12" s="9" t="str">
        <f t="shared" si="0"/>
        <v/>
      </c>
      <c r="M12" s="9" t="str">
        <f t="shared" si="1"/>
        <v/>
      </c>
      <c r="N12" s="45" t="str">
        <f t="shared" si="4"/>
        <v/>
      </c>
      <c r="O12" s="68"/>
      <c r="P12" s="69"/>
    </row>
    <row r="13" spans="1:19" x14ac:dyDescent="0.4">
      <c r="A13" s="74">
        <f t="shared" si="5"/>
        <v>46029</v>
      </c>
      <c r="B13" s="75"/>
      <c r="C13" s="32"/>
      <c r="D13" s="9"/>
      <c r="E13" s="9"/>
      <c r="F13" s="33" t="str">
        <f t="shared" si="2"/>
        <v/>
      </c>
      <c r="G13" s="38"/>
      <c r="H13" s="9"/>
      <c r="I13" s="39"/>
      <c r="J13" s="42"/>
      <c r="K13" s="44" t="str">
        <f t="shared" si="3"/>
        <v/>
      </c>
      <c r="L13" s="9" t="str">
        <f t="shared" si="0"/>
        <v/>
      </c>
      <c r="M13" s="9" t="str">
        <f t="shared" si="1"/>
        <v/>
      </c>
      <c r="N13" s="45" t="str">
        <f t="shared" si="4"/>
        <v/>
      </c>
      <c r="O13" s="68"/>
      <c r="P13" s="69"/>
    </row>
    <row r="14" spans="1:19" x14ac:dyDescent="0.4">
      <c r="A14" s="74">
        <f t="shared" si="5"/>
        <v>46030</v>
      </c>
      <c r="B14" s="75"/>
      <c r="C14" s="32"/>
      <c r="D14" s="9"/>
      <c r="E14" s="9"/>
      <c r="F14" s="33" t="str">
        <f t="shared" si="2"/>
        <v/>
      </c>
      <c r="G14" s="38"/>
      <c r="H14" s="9"/>
      <c r="I14" s="39"/>
      <c r="J14" s="42"/>
      <c r="K14" s="44" t="str">
        <f t="shared" si="3"/>
        <v/>
      </c>
      <c r="L14" s="9" t="str">
        <f t="shared" si="0"/>
        <v/>
      </c>
      <c r="M14" s="9" t="str">
        <f t="shared" si="1"/>
        <v/>
      </c>
      <c r="N14" s="45" t="str">
        <f t="shared" si="4"/>
        <v/>
      </c>
      <c r="O14" s="68"/>
      <c r="P14" s="69"/>
      <c r="S14" s="31"/>
    </row>
    <row r="15" spans="1:19" x14ac:dyDescent="0.4">
      <c r="A15" s="74">
        <f t="shared" si="5"/>
        <v>46031</v>
      </c>
      <c r="B15" s="75"/>
      <c r="C15" s="32"/>
      <c r="D15" s="9"/>
      <c r="E15" s="9"/>
      <c r="F15" s="33" t="str">
        <f t="shared" si="2"/>
        <v/>
      </c>
      <c r="G15" s="38"/>
      <c r="H15" s="9"/>
      <c r="I15" s="39"/>
      <c r="J15" s="42"/>
      <c r="K15" s="44" t="str">
        <f t="shared" si="3"/>
        <v/>
      </c>
      <c r="L15" s="9" t="str">
        <f t="shared" si="0"/>
        <v/>
      </c>
      <c r="M15" s="9" t="str">
        <f t="shared" si="1"/>
        <v/>
      </c>
      <c r="N15" s="45" t="str">
        <f t="shared" si="4"/>
        <v/>
      </c>
      <c r="O15" s="68"/>
      <c r="P15" s="69"/>
    </row>
    <row r="16" spans="1:19" x14ac:dyDescent="0.4">
      <c r="A16" s="74">
        <f t="shared" si="5"/>
        <v>46032</v>
      </c>
      <c r="B16" s="75"/>
      <c r="C16" s="32"/>
      <c r="D16" s="9"/>
      <c r="E16" s="9"/>
      <c r="F16" s="33" t="str">
        <f t="shared" si="2"/>
        <v/>
      </c>
      <c r="G16" s="38"/>
      <c r="H16" s="9"/>
      <c r="I16" s="39"/>
      <c r="J16" s="42"/>
      <c r="K16" s="44" t="str">
        <f t="shared" si="3"/>
        <v/>
      </c>
      <c r="L16" s="9" t="str">
        <f t="shared" si="0"/>
        <v/>
      </c>
      <c r="M16" s="9" t="str">
        <f t="shared" si="1"/>
        <v/>
      </c>
      <c r="N16" s="45" t="str">
        <f t="shared" si="4"/>
        <v/>
      </c>
      <c r="O16" s="68"/>
      <c r="P16" s="69"/>
    </row>
    <row r="17" spans="1:16" x14ac:dyDescent="0.4">
      <c r="A17" s="74">
        <f t="shared" si="5"/>
        <v>46033</v>
      </c>
      <c r="B17" s="75"/>
      <c r="C17" s="32"/>
      <c r="D17" s="9"/>
      <c r="E17" s="9"/>
      <c r="F17" s="33" t="str">
        <f t="shared" si="2"/>
        <v/>
      </c>
      <c r="G17" s="38"/>
      <c r="H17" s="9"/>
      <c r="I17" s="39"/>
      <c r="J17" s="42"/>
      <c r="K17" s="44" t="str">
        <f t="shared" si="3"/>
        <v/>
      </c>
      <c r="L17" s="9" t="str">
        <f t="shared" si="0"/>
        <v/>
      </c>
      <c r="M17" s="9" t="str">
        <f t="shared" si="1"/>
        <v/>
      </c>
      <c r="N17" s="45" t="str">
        <f t="shared" si="4"/>
        <v/>
      </c>
      <c r="O17" s="68"/>
      <c r="P17" s="69"/>
    </row>
    <row r="18" spans="1:16" x14ac:dyDescent="0.4">
      <c r="A18" s="74">
        <f t="shared" si="5"/>
        <v>46034</v>
      </c>
      <c r="B18" s="75"/>
      <c r="C18" s="32"/>
      <c r="D18" s="9"/>
      <c r="E18" s="9"/>
      <c r="F18" s="33" t="str">
        <f t="shared" si="2"/>
        <v/>
      </c>
      <c r="G18" s="38"/>
      <c r="H18" s="9"/>
      <c r="I18" s="39"/>
      <c r="J18" s="42"/>
      <c r="K18" s="44" t="str">
        <f t="shared" si="3"/>
        <v/>
      </c>
      <c r="L18" s="9" t="str">
        <f t="shared" si="0"/>
        <v/>
      </c>
      <c r="M18" s="9" t="str">
        <f t="shared" si="1"/>
        <v/>
      </c>
      <c r="N18" s="45" t="str">
        <f t="shared" si="4"/>
        <v/>
      </c>
      <c r="O18" s="68"/>
      <c r="P18" s="69"/>
    </row>
    <row r="19" spans="1:16" x14ac:dyDescent="0.4">
      <c r="A19" s="74">
        <f t="shared" si="5"/>
        <v>46035</v>
      </c>
      <c r="B19" s="75"/>
      <c r="C19" s="32"/>
      <c r="D19" s="9"/>
      <c r="E19" s="9"/>
      <c r="F19" s="33" t="str">
        <f t="shared" si="2"/>
        <v/>
      </c>
      <c r="G19" s="38"/>
      <c r="H19" s="9"/>
      <c r="I19" s="39"/>
      <c r="J19" s="42"/>
      <c r="K19" s="44" t="str">
        <f t="shared" si="3"/>
        <v/>
      </c>
      <c r="L19" s="9" t="str">
        <f t="shared" si="0"/>
        <v/>
      </c>
      <c r="M19" s="9" t="str">
        <f t="shared" si="1"/>
        <v/>
      </c>
      <c r="N19" s="45" t="str">
        <f t="shared" si="4"/>
        <v/>
      </c>
      <c r="O19" s="68"/>
      <c r="P19" s="69"/>
    </row>
    <row r="20" spans="1:16" x14ac:dyDescent="0.4">
      <c r="A20" s="74">
        <f t="shared" si="5"/>
        <v>46036</v>
      </c>
      <c r="B20" s="75"/>
      <c r="C20" s="32"/>
      <c r="D20" s="9"/>
      <c r="E20" s="9"/>
      <c r="F20" s="33" t="str">
        <f t="shared" si="2"/>
        <v/>
      </c>
      <c r="G20" s="38"/>
      <c r="H20" s="9"/>
      <c r="I20" s="39"/>
      <c r="J20" s="42"/>
      <c r="K20" s="44" t="str">
        <f t="shared" si="3"/>
        <v/>
      </c>
      <c r="L20" s="9" t="str">
        <f t="shared" si="0"/>
        <v/>
      </c>
      <c r="M20" s="9" t="str">
        <f t="shared" si="1"/>
        <v/>
      </c>
      <c r="N20" s="45" t="str">
        <f t="shared" si="4"/>
        <v/>
      </c>
      <c r="O20" s="68"/>
      <c r="P20" s="69"/>
    </row>
    <row r="21" spans="1:16" x14ac:dyDescent="0.4">
      <c r="A21" s="74">
        <f t="shared" si="5"/>
        <v>46037</v>
      </c>
      <c r="B21" s="75"/>
      <c r="C21" s="32"/>
      <c r="D21" s="9"/>
      <c r="E21" s="9"/>
      <c r="F21" s="33" t="str">
        <f t="shared" si="2"/>
        <v/>
      </c>
      <c r="G21" s="38"/>
      <c r="H21" s="9"/>
      <c r="I21" s="39"/>
      <c r="J21" s="42"/>
      <c r="K21" s="44" t="str">
        <f t="shared" si="3"/>
        <v/>
      </c>
      <c r="L21" s="9" t="str">
        <f t="shared" si="0"/>
        <v/>
      </c>
      <c r="M21" s="9" t="str">
        <f t="shared" si="1"/>
        <v/>
      </c>
      <c r="N21" s="45" t="str">
        <f t="shared" si="4"/>
        <v/>
      </c>
      <c r="O21" s="68"/>
      <c r="P21" s="69"/>
    </row>
    <row r="22" spans="1:16" x14ac:dyDescent="0.4">
      <c r="A22" s="74">
        <f t="shared" si="5"/>
        <v>46038</v>
      </c>
      <c r="B22" s="75"/>
      <c r="C22" s="32"/>
      <c r="D22" s="9"/>
      <c r="E22" s="9"/>
      <c r="F22" s="33" t="str">
        <f t="shared" si="2"/>
        <v/>
      </c>
      <c r="G22" s="38"/>
      <c r="H22" s="9"/>
      <c r="I22" s="39"/>
      <c r="J22" s="42"/>
      <c r="K22" s="44" t="str">
        <f t="shared" si="3"/>
        <v/>
      </c>
      <c r="L22" s="9" t="str">
        <f t="shared" si="0"/>
        <v/>
      </c>
      <c r="M22" s="9" t="str">
        <f t="shared" si="1"/>
        <v/>
      </c>
      <c r="N22" s="45" t="str">
        <f t="shared" si="4"/>
        <v/>
      </c>
      <c r="O22" s="68"/>
      <c r="P22" s="69"/>
    </row>
    <row r="23" spans="1:16" x14ac:dyDescent="0.4">
      <c r="A23" s="74">
        <f t="shared" si="5"/>
        <v>46039</v>
      </c>
      <c r="B23" s="75"/>
      <c r="C23" s="32"/>
      <c r="D23" s="9"/>
      <c r="E23" s="9"/>
      <c r="F23" s="33" t="str">
        <f t="shared" si="2"/>
        <v/>
      </c>
      <c r="G23" s="38"/>
      <c r="H23" s="9"/>
      <c r="I23" s="39"/>
      <c r="J23" s="42"/>
      <c r="K23" s="44" t="str">
        <f t="shared" si="3"/>
        <v/>
      </c>
      <c r="L23" s="9" t="str">
        <f t="shared" si="0"/>
        <v/>
      </c>
      <c r="M23" s="9" t="str">
        <f t="shared" si="1"/>
        <v/>
      </c>
      <c r="N23" s="45" t="str">
        <f t="shared" si="4"/>
        <v/>
      </c>
      <c r="O23" s="68"/>
      <c r="P23" s="69"/>
    </row>
    <row r="24" spans="1:16" x14ac:dyDescent="0.4">
      <c r="A24" s="74">
        <f t="shared" si="5"/>
        <v>46040</v>
      </c>
      <c r="B24" s="75"/>
      <c r="C24" s="32"/>
      <c r="D24" s="9"/>
      <c r="E24" s="9"/>
      <c r="F24" s="33" t="str">
        <f t="shared" si="2"/>
        <v/>
      </c>
      <c r="G24" s="38"/>
      <c r="H24" s="9"/>
      <c r="I24" s="39"/>
      <c r="J24" s="42"/>
      <c r="K24" s="44" t="str">
        <f t="shared" si="3"/>
        <v/>
      </c>
      <c r="L24" s="9" t="str">
        <f t="shared" si="0"/>
        <v/>
      </c>
      <c r="M24" s="9" t="str">
        <f t="shared" si="1"/>
        <v/>
      </c>
      <c r="N24" s="45" t="str">
        <f t="shared" si="4"/>
        <v/>
      </c>
      <c r="O24" s="68"/>
      <c r="P24" s="69"/>
    </row>
    <row r="25" spans="1:16" x14ac:dyDescent="0.4">
      <c r="A25" s="74">
        <f t="shared" si="5"/>
        <v>46041</v>
      </c>
      <c r="B25" s="75"/>
      <c r="C25" s="32"/>
      <c r="D25" s="9"/>
      <c r="E25" s="9"/>
      <c r="F25" s="33" t="str">
        <f t="shared" si="2"/>
        <v/>
      </c>
      <c r="G25" s="38"/>
      <c r="H25" s="9"/>
      <c r="I25" s="39"/>
      <c r="J25" s="42"/>
      <c r="K25" s="44" t="str">
        <f t="shared" si="3"/>
        <v/>
      </c>
      <c r="L25" s="9" t="str">
        <f t="shared" si="0"/>
        <v/>
      </c>
      <c r="M25" s="9" t="str">
        <f t="shared" si="1"/>
        <v/>
      </c>
      <c r="N25" s="45" t="str">
        <f t="shared" si="4"/>
        <v/>
      </c>
      <c r="O25" s="68"/>
      <c r="P25" s="69"/>
    </row>
    <row r="26" spans="1:16" x14ac:dyDescent="0.4">
      <c r="A26" s="74">
        <f t="shared" si="5"/>
        <v>46042</v>
      </c>
      <c r="B26" s="75"/>
      <c r="C26" s="32"/>
      <c r="D26" s="9"/>
      <c r="E26" s="9"/>
      <c r="F26" s="33" t="str">
        <f t="shared" si="2"/>
        <v/>
      </c>
      <c r="G26" s="38"/>
      <c r="H26" s="9"/>
      <c r="I26" s="39"/>
      <c r="J26" s="42"/>
      <c r="K26" s="44" t="str">
        <f t="shared" si="3"/>
        <v/>
      </c>
      <c r="L26" s="9" t="str">
        <f t="shared" si="0"/>
        <v/>
      </c>
      <c r="M26" s="9" t="str">
        <f t="shared" si="1"/>
        <v/>
      </c>
      <c r="N26" s="45" t="str">
        <f t="shared" si="4"/>
        <v/>
      </c>
      <c r="O26" s="68"/>
      <c r="P26" s="69"/>
    </row>
    <row r="27" spans="1:16" x14ac:dyDescent="0.4">
      <c r="A27" s="74">
        <f t="shared" si="5"/>
        <v>46043</v>
      </c>
      <c r="B27" s="75"/>
      <c r="C27" s="32"/>
      <c r="D27" s="9"/>
      <c r="E27" s="9"/>
      <c r="F27" s="33" t="str">
        <f t="shared" si="2"/>
        <v/>
      </c>
      <c r="G27" s="38"/>
      <c r="H27" s="9"/>
      <c r="I27" s="39"/>
      <c r="J27" s="42"/>
      <c r="K27" s="44" t="str">
        <f t="shared" si="3"/>
        <v/>
      </c>
      <c r="L27" s="9" t="str">
        <f t="shared" si="0"/>
        <v/>
      </c>
      <c r="M27" s="9" t="str">
        <f t="shared" si="1"/>
        <v/>
      </c>
      <c r="N27" s="45" t="str">
        <f t="shared" si="4"/>
        <v/>
      </c>
      <c r="O27" s="68"/>
      <c r="P27" s="69"/>
    </row>
    <row r="28" spans="1:16" x14ac:dyDescent="0.4">
      <c r="A28" s="74">
        <f t="shared" si="5"/>
        <v>46044</v>
      </c>
      <c r="B28" s="75"/>
      <c r="C28" s="32"/>
      <c r="D28" s="9"/>
      <c r="E28" s="9"/>
      <c r="F28" s="33" t="str">
        <f t="shared" si="2"/>
        <v/>
      </c>
      <c r="G28" s="38"/>
      <c r="H28" s="9"/>
      <c r="I28" s="39"/>
      <c r="J28" s="42"/>
      <c r="K28" s="44" t="str">
        <f t="shared" si="3"/>
        <v/>
      </c>
      <c r="L28" s="9" t="str">
        <f t="shared" si="0"/>
        <v/>
      </c>
      <c r="M28" s="9" t="str">
        <f t="shared" si="1"/>
        <v/>
      </c>
      <c r="N28" s="45" t="str">
        <f t="shared" si="4"/>
        <v/>
      </c>
      <c r="O28" s="68"/>
      <c r="P28" s="69"/>
    </row>
    <row r="29" spans="1:16" x14ac:dyDescent="0.4">
      <c r="A29" s="74">
        <f t="shared" si="5"/>
        <v>46045</v>
      </c>
      <c r="B29" s="75"/>
      <c r="C29" s="32"/>
      <c r="D29" s="9"/>
      <c r="E29" s="9"/>
      <c r="F29" s="33" t="str">
        <f t="shared" si="2"/>
        <v/>
      </c>
      <c r="G29" s="38"/>
      <c r="H29" s="9"/>
      <c r="I29" s="39"/>
      <c r="J29" s="42"/>
      <c r="K29" s="44" t="str">
        <f t="shared" si="3"/>
        <v/>
      </c>
      <c r="L29" s="9" t="str">
        <f t="shared" si="0"/>
        <v/>
      </c>
      <c r="M29" s="9" t="str">
        <f t="shared" si="1"/>
        <v/>
      </c>
      <c r="N29" s="45" t="str">
        <f t="shared" si="4"/>
        <v/>
      </c>
      <c r="O29" s="68"/>
      <c r="P29" s="69"/>
    </row>
    <row r="30" spans="1:16" x14ac:dyDescent="0.4">
      <c r="A30" s="74">
        <f t="shared" si="5"/>
        <v>46046</v>
      </c>
      <c r="B30" s="75"/>
      <c r="C30" s="32"/>
      <c r="D30" s="9"/>
      <c r="E30" s="9"/>
      <c r="F30" s="33" t="str">
        <f t="shared" si="2"/>
        <v/>
      </c>
      <c r="G30" s="38"/>
      <c r="H30" s="9"/>
      <c r="I30" s="39"/>
      <c r="J30" s="42"/>
      <c r="K30" s="44" t="str">
        <f t="shared" si="3"/>
        <v/>
      </c>
      <c r="L30" s="9" t="str">
        <f t="shared" si="0"/>
        <v/>
      </c>
      <c r="M30" s="9" t="str">
        <f t="shared" si="1"/>
        <v/>
      </c>
      <c r="N30" s="45" t="str">
        <f t="shared" si="4"/>
        <v/>
      </c>
      <c r="O30" s="68"/>
      <c r="P30" s="69"/>
    </row>
    <row r="31" spans="1:16" x14ac:dyDescent="0.4">
      <c r="A31" s="74">
        <f t="shared" si="5"/>
        <v>46047</v>
      </c>
      <c r="B31" s="75"/>
      <c r="C31" s="32"/>
      <c r="D31" s="9"/>
      <c r="E31" s="9"/>
      <c r="F31" s="33" t="str">
        <f t="shared" si="2"/>
        <v/>
      </c>
      <c r="G31" s="38"/>
      <c r="H31" s="9"/>
      <c r="I31" s="39"/>
      <c r="J31" s="42"/>
      <c r="K31" s="44" t="str">
        <f t="shared" si="3"/>
        <v/>
      </c>
      <c r="L31" s="9" t="str">
        <f t="shared" si="0"/>
        <v/>
      </c>
      <c r="M31" s="9" t="str">
        <f t="shared" si="1"/>
        <v/>
      </c>
      <c r="N31" s="45" t="str">
        <f t="shared" si="4"/>
        <v/>
      </c>
      <c r="O31" s="68"/>
      <c r="P31" s="69"/>
    </row>
    <row r="32" spans="1:16" x14ac:dyDescent="0.4">
      <c r="A32" s="74">
        <f t="shared" si="5"/>
        <v>46048</v>
      </c>
      <c r="B32" s="75"/>
      <c r="C32" s="32"/>
      <c r="D32" s="9"/>
      <c r="E32" s="9"/>
      <c r="F32" s="33" t="str">
        <f t="shared" si="2"/>
        <v/>
      </c>
      <c r="G32" s="38"/>
      <c r="H32" s="9"/>
      <c r="I32" s="39"/>
      <c r="J32" s="42"/>
      <c r="K32" s="44" t="str">
        <f t="shared" si="3"/>
        <v/>
      </c>
      <c r="L32" s="9" t="str">
        <f t="shared" si="0"/>
        <v/>
      </c>
      <c r="M32" s="9" t="str">
        <f t="shared" si="1"/>
        <v/>
      </c>
      <c r="N32" s="45" t="str">
        <f t="shared" si="4"/>
        <v/>
      </c>
      <c r="O32" s="68"/>
      <c r="P32" s="69"/>
    </row>
    <row r="33" spans="1:16" x14ac:dyDescent="0.4">
      <c r="A33" s="74">
        <f t="shared" si="5"/>
        <v>46049</v>
      </c>
      <c r="B33" s="75"/>
      <c r="C33" s="32"/>
      <c r="D33" s="9"/>
      <c r="E33" s="9"/>
      <c r="F33" s="33" t="str">
        <f t="shared" si="2"/>
        <v/>
      </c>
      <c r="G33" s="38"/>
      <c r="H33" s="9"/>
      <c r="I33" s="39"/>
      <c r="J33" s="42"/>
      <c r="K33" s="44" t="str">
        <f t="shared" si="3"/>
        <v/>
      </c>
      <c r="L33" s="9" t="str">
        <f t="shared" si="0"/>
        <v/>
      </c>
      <c r="M33" s="9" t="str">
        <f t="shared" si="1"/>
        <v/>
      </c>
      <c r="N33" s="45" t="str">
        <f t="shared" si="4"/>
        <v/>
      </c>
      <c r="O33" s="68"/>
      <c r="P33" s="69"/>
    </row>
    <row r="34" spans="1:16" x14ac:dyDescent="0.4">
      <c r="A34" s="74">
        <f t="shared" si="5"/>
        <v>46050</v>
      </c>
      <c r="B34" s="75"/>
      <c r="C34" s="32"/>
      <c r="D34" s="9"/>
      <c r="E34" s="9"/>
      <c r="F34" s="33" t="str">
        <f t="shared" si="2"/>
        <v/>
      </c>
      <c r="G34" s="38"/>
      <c r="H34" s="9"/>
      <c r="I34" s="39"/>
      <c r="J34" s="42"/>
      <c r="K34" s="44" t="str">
        <f t="shared" si="3"/>
        <v/>
      </c>
      <c r="L34" s="9" t="str">
        <f t="shared" si="0"/>
        <v/>
      </c>
      <c r="M34" s="9" t="str">
        <f t="shared" si="1"/>
        <v/>
      </c>
      <c r="N34" s="45" t="str">
        <f t="shared" si="4"/>
        <v/>
      </c>
      <c r="O34" s="68"/>
      <c r="P34" s="69"/>
    </row>
    <row r="35" spans="1:16" x14ac:dyDescent="0.4">
      <c r="A35" s="74">
        <f t="shared" si="5"/>
        <v>46051</v>
      </c>
      <c r="B35" s="75"/>
      <c r="C35" s="32"/>
      <c r="D35" s="9"/>
      <c r="E35" s="9"/>
      <c r="F35" s="33" t="str">
        <f t="shared" si="2"/>
        <v/>
      </c>
      <c r="G35" s="38"/>
      <c r="H35" s="9"/>
      <c r="I35" s="39"/>
      <c r="J35" s="42"/>
      <c r="K35" s="44" t="str">
        <f t="shared" si="3"/>
        <v/>
      </c>
      <c r="L35" s="9" t="str">
        <f t="shared" si="0"/>
        <v/>
      </c>
      <c r="M35" s="9" t="str">
        <f t="shared" si="1"/>
        <v/>
      </c>
      <c r="N35" s="45" t="str">
        <f t="shared" si="4"/>
        <v/>
      </c>
      <c r="O35" s="68"/>
      <c r="P35" s="69"/>
    </row>
    <row r="36" spans="1:16" x14ac:dyDescent="0.4">
      <c r="A36" s="74">
        <f t="shared" si="5"/>
        <v>46052</v>
      </c>
      <c r="B36" s="75"/>
      <c r="C36" s="32"/>
      <c r="D36" s="9"/>
      <c r="E36" s="9"/>
      <c r="F36" s="33" t="str">
        <f t="shared" si="2"/>
        <v/>
      </c>
      <c r="G36" s="38"/>
      <c r="H36" s="9"/>
      <c r="I36" s="39"/>
      <c r="J36" s="42"/>
      <c r="K36" s="44" t="str">
        <f t="shared" si="3"/>
        <v/>
      </c>
      <c r="L36" s="9" t="str">
        <f t="shared" si="0"/>
        <v/>
      </c>
      <c r="M36" s="9" t="str">
        <f t="shared" si="1"/>
        <v/>
      </c>
      <c r="N36" s="45" t="str">
        <f t="shared" si="4"/>
        <v/>
      </c>
      <c r="O36" s="68"/>
      <c r="P36" s="69"/>
    </row>
    <row r="37" spans="1:16" ht="16.5" thickBot="1" x14ac:dyDescent="0.45">
      <c r="A37" s="76">
        <f t="shared" si="5"/>
        <v>46053</v>
      </c>
      <c r="B37" s="77"/>
      <c r="C37" s="34"/>
      <c r="D37" s="35"/>
      <c r="E37" s="35"/>
      <c r="F37" s="36" t="str">
        <f t="shared" si="2"/>
        <v/>
      </c>
      <c r="G37" s="40"/>
      <c r="H37" s="35"/>
      <c r="I37" s="41"/>
      <c r="J37" s="42"/>
      <c r="K37" s="46" t="str">
        <f t="shared" si="3"/>
        <v/>
      </c>
      <c r="L37" s="35" t="str">
        <f t="shared" si="0"/>
        <v/>
      </c>
      <c r="M37" s="35" t="str">
        <f t="shared" si="1"/>
        <v/>
      </c>
      <c r="N37" s="47" t="str">
        <f t="shared" si="4"/>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29"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29"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179" priority="62">
      <formula>WEEKDAY(A7)=7</formula>
    </cfRule>
    <cfRule type="expression" dxfId="178" priority="63">
      <formula>WEEKDAY(A7)=1</formula>
    </cfRule>
  </conditionalFormatting>
  <conditionalFormatting sqref="C7:C37">
    <cfRule type="expression" dxfId="177" priority="39">
      <formula>MONTH(A7)&lt;&gt;$A$3</formula>
    </cfRule>
    <cfRule type="expression" dxfId="176" priority="58">
      <formula>WEEKDAY(A7)=7</formula>
    </cfRule>
    <cfRule type="expression" dxfId="175" priority="59">
      <formula>WEEKDAY(A7)=1</formula>
    </cfRule>
  </conditionalFormatting>
  <conditionalFormatting sqref="D7:D37">
    <cfRule type="expression" dxfId="174" priority="38">
      <formula>MONTH(A7)&lt;&gt;$A$3</formula>
    </cfRule>
    <cfRule type="expression" dxfId="173" priority="55">
      <formula>WEEKDAY(A7)=7</formula>
    </cfRule>
    <cfRule type="expression" dxfId="172" priority="56">
      <formula>WEEKDAY(A7)=1</formula>
    </cfRule>
  </conditionalFormatting>
  <conditionalFormatting sqref="E7:E37">
    <cfRule type="expression" dxfId="171" priority="37">
      <formula>MONTH(A7)&lt;&gt;$A$3</formula>
    </cfRule>
    <cfRule type="expression" dxfId="170" priority="53">
      <formula>WEEKDAY(A7)=7</formula>
    </cfRule>
    <cfRule type="expression" dxfId="169" priority="54">
      <formula>WEEKDAY(A7)=1</formula>
    </cfRule>
  </conditionalFormatting>
  <conditionalFormatting sqref="H7:H37">
    <cfRule type="expression" dxfId="168" priority="36">
      <formula>MONTH(A7)&lt;&gt;$A$3</formula>
    </cfRule>
    <cfRule type="expression" dxfId="167" priority="50">
      <formula>WEEKDAY(A7)=7</formula>
    </cfRule>
    <cfRule type="expression" dxfId="166" priority="51">
      <formula>WEEKDAY(A7)=1</formula>
    </cfRule>
  </conditionalFormatting>
  <conditionalFormatting sqref="O7:O37">
    <cfRule type="expression" dxfId="165" priority="35">
      <formula>MONTH(A7)&lt;&gt;$A$3</formula>
    </cfRule>
    <cfRule type="expression" dxfId="164" priority="47">
      <formula>WEEKDAY(A7)=7</formula>
    </cfRule>
    <cfRule type="expression" dxfId="163" priority="48">
      <formula>WEEKDAY(A7)=1</formula>
    </cfRule>
  </conditionalFormatting>
  <conditionalFormatting sqref="P7:P37">
    <cfRule type="expression" dxfId="162" priority="34">
      <formula>MONTH(A7)&lt;&gt;$A$3</formula>
    </cfRule>
    <cfRule type="expression" dxfId="161" priority="44">
      <formula>WEEKDAY(A7)=7</formula>
    </cfRule>
    <cfRule type="expression" dxfId="160" priority="45">
      <formula>WEEKDAY(A7)=1</formula>
    </cfRule>
  </conditionalFormatting>
  <conditionalFormatting sqref="A7:A37">
    <cfRule type="expression" dxfId="159" priority="42">
      <formula>"MONTH(A6)&lt;&gt;$A$2"</formula>
    </cfRule>
  </conditionalFormatting>
  <conditionalFormatting sqref="G7:G37">
    <cfRule type="expression" dxfId="158" priority="16">
      <formula>MONTH(A7)&lt;&gt;$A$3</formula>
    </cfRule>
    <cfRule type="expression" dxfId="157" priority="32">
      <formula>WEEKDAY(A7)=7</formula>
    </cfRule>
    <cfRule type="expression" dxfId="156" priority="33">
      <formula>WEEKDAY(A7)=1</formula>
    </cfRule>
  </conditionalFormatting>
  <conditionalFormatting sqref="B7:B37">
    <cfRule type="expression" dxfId="155" priority="17">
      <formula>MONTH(A7)&lt;&gt;$A$3</formula>
    </cfRule>
    <cfRule type="expression" dxfId="154" priority="30">
      <formula>WEEKDAY(A7)=7</formula>
    </cfRule>
    <cfRule type="expression" dxfId="153" priority="31">
      <formula>WEEKDAY(A7)=1</formula>
    </cfRule>
  </conditionalFormatting>
  <conditionalFormatting sqref="K7:K37">
    <cfRule type="expression" dxfId="152" priority="15">
      <formula>MONTH(A7)&lt;&gt;$A$3</formula>
    </cfRule>
    <cfRule type="expression" dxfId="151" priority="26">
      <formula>WEEKDAY(A7)=7</formula>
    </cfRule>
    <cfRule type="expression" dxfId="150" priority="27">
      <formula>WEEKDAY(A7)=1</formula>
    </cfRule>
  </conditionalFormatting>
  <conditionalFormatting sqref="L7:L37">
    <cfRule type="expression" dxfId="149" priority="14">
      <formula>MONTH(A7)&lt;&gt;$A$3</formula>
    </cfRule>
    <cfRule type="expression" dxfId="148" priority="23">
      <formula>WEEKDAY(A7)=7</formula>
    </cfRule>
    <cfRule type="expression" dxfId="147" priority="24">
      <formula>WEEKDAY(A7)=1</formula>
    </cfRule>
  </conditionalFormatting>
  <conditionalFormatting sqref="M7:M37">
    <cfRule type="expression" dxfId="146" priority="13">
      <formula>MONTH(A7)&lt;&gt;$A$3</formula>
    </cfRule>
    <cfRule type="expression" dxfId="145" priority="20">
      <formula>WEEKDAY(A7)=7</formula>
    </cfRule>
    <cfRule type="expression" dxfId="144" priority="21">
      <formula>WEEKDAY(A7)=1</formula>
    </cfRule>
  </conditionalFormatting>
  <conditionalFormatting sqref="F7:F37">
    <cfRule type="expression" dxfId="143" priority="1">
      <formula>MONTH(A7)&lt;&gt;$A$3</formula>
    </cfRule>
    <cfRule type="expression" dxfId="142" priority="11">
      <formula>WEEKDAY(A7)=7</formula>
    </cfRule>
    <cfRule type="expression" dxfId="141" priority="12">
      <formula>WEEKDAY(A7)=1</formula>
    </cfRule>
  </conditionalFormatting>
  <conditionalFormatting sqref="I7:I37">
    <cfRule type="expression" dxfId="140" priority="2">
      <formula>MONTH(A7)&lt;&gt;$A$3</formula>
    </cfRule>
    <cfRule type="expression" dxfId="139" priority="8">
      <formula>WEEKDAY(A7)=7</formula>
    </cfRule>
    <cfRule type="expression" dxfId="138" priority="9">
      <formula>WEEKDAY(A7)=1</formula>
    </cfRule>
  </conditionalFormatting>
  <conditionalFormatting sqref="N7:N37">
    <cfRule type="expression" dxfId="137" priority="3">
      <formula>MONTH(A7)&lt;&gt;$A$3</formula>
    </cfRule>
    <cfRule type="expression" dxfId="136" priority="5">
      <formula>WEEKDAY(A7)=7</formula>
    </cfRule>
    <cfRule type="expression" dxfId="135" priority="6">
      <formula>WEEKDAY(A7)=1</formula>
    </cfRule>
  </conditionalFormatting>
  <dataValidations count="2">
    <dataValidation type="list" allowBlank="1" showInputMessage="1" showErrorMessage="1" sqref="G7:G37" xr:uid="{4BB35DD4-A992-4627-968D-BBA57F43D2F0}">
      <formula1>"練習,試合等,その他,休養日,中止"</formula1>
    </dataValidation>
    <dataValidation type="list" allowBlank="1" showInputMessage="1" showErrorMessage="1" sqref="C7:C37" xr:uid="{4B7D83AE-3DFA-41E3-B426-1654F4DB7C30}">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0C22F74A-F425-49FA-A900-73FC25BEF4EB}">
            <xm:f>COUNTIF('祝日（1月～3月）'!$B$2:$B$25,$A7)=1</xm:f>
            <x14:dxf>
              <fill>
                <patternFill>
                  <bgColor rgb="FFFFCCFF"/>
                </patternFill>
              </fill>
            </x14:dxf>
          </x14:cfRule>
          <xm:sqref>D7:D37</xm:sqref>
        </x14:conditionalFormatting>
        <x14:conditionalFormatting xmlns:xm="http://schemas.microsoft.com/office/excel/2006/main">
          <x14:cfRule type="expression" priority="60" id="{0BB7FA39-F21A-48DA-8934-A38C5881BC07}">
            <xm:f>COUNTIF('祝日（1月～3月）'!$B$2:$B$25,$A7)=1</xm:f>
            <x14:dxf>
              <font>
                <b/>
                <i val="0"/>
                <color rgb="FFFF0000"/>
              </font>
              <fill>
                <patternFill>
                  <bgColor rgb="FFFFCCFF"/>
                </patternFill>
              </fill>
            </x14:dxf>
          </x14:cfRule>
          <xm:sqref>A7:A37</xm:sqref>
        </x14:conditionalFormatting>
        <x14:conditionalFormatting xmlns:xm="http://schemas.microsoft.com/office/excel/2006/main">
          <x14:cfRule type="expression" priority="57" id="{23553916-E3FA-4D0E-9981-C16F7395581A}">
            <xm:f>COUNTIF('祝日（1月～3月）'!$B$2:$B$25,$A7)=1</xm:f>
            <x14:dxf>
              <fill>
                <patternFill>
                  <bgColor rgb="FFFFCCFF"/>
                </patternFill>
              </fill>
            </x14:dxf>
          </x14:cfRule>
          <xm:sqref>C7:C37</xm:sqref>
        </x14:conditionalFormatting>
        <x14:conditionalFormatting xmlns:xm="http://schemas.microsoft.com/office/excel/2006/main">
          <x14:cfRule type="expression" priority="52" id="{AEC065A8-9660-4CB8-9658-EF84C2087095}">
            <xm:f>COUNTIF('祝日（1月～3月）'!$B$2:$B$25,$A7)=1</xm:f>
            <x14:dxf>
              <fill>
                <patternFill>
                  <bgColor rgb="FFFFCCFF"/>
                </patternFill>
              </fill>
            </x14:dxf>
          </x14:cfRule>
          <xm:sqref>E7:E37</xm:sqref>
        </x14:conditionalFormatting>
        <x14:conditionalFormatting xmlns:xm="http://schemas.microsoft.com/office/excel/2006/main">
          <x14:cfRule type="expression" priority="49" id="{9CFCFB8C-CE43-44ED-8C4A-96BA7DD3DA7F}">
            <xm:f>COUNTIF('祝日（1月～3月）'!$B$2:$B$25,$A7)=1</xm:f>
            <x14:dxf>
              <fill>
                <patternFill>
                  <bgColor rgb="FFFFCCFF"/>
                </patternFill>
              </fill>
            </x14:dxf>
          </x14:cfRule>
          <xm:sqref>H7:H37</xm:sqref>
        </x14:conditionalFormatting>
        <x14:conditionalFormatting xmlns:xm="http://schemas.microsoft.com/office/excel/2006/main">
          <x14:cfRule type="expression" priority="46" id="{FB844610-18DD-4CBA-982A-6E1FBA37ED37}">
            <xm:f>COUNTIF('祝日（1月～3月）'!$B$2:$B$25,$A7)=1</xm:f>
            <x14:dxf>
              <fill>
                <patternFill>
                  <bgColor rgb="FFFFCCFF"/>
                </patternFill>
              </fill>
            </x14:dxf>
          </x14:cfRule>
          <xm:sqref>O7:O37</xm:sqref>
        </x14:conditionalFormatting>
        <x14:conditionalFormatting xmlns:xm="http://schemas.microsoft.com/office/excel/2006/main">
          <x14:cfRule type="expression" priority="43" id="{AFC12D5C-2B2D-413F-9FFF-79A32E0C2693}">
            <xm:f>COUNTIF('祝日（1月～3月）'!$B$2:$B$25,$A7)=1</xm:f>
            <x14:dxf>
              <fill>
                <patternFill>
                  <bgColor rgb="FFFFCCFF"/>
                </patternFill>
              </fill>
            </x14:dxf>
          </x14:cfRule>
          <xm:sqref>P7:P37</xm:sqref>
        </x14:conditionalFormatting>
        <x14:conditionalFormatting xmlns:xm="http://schemas.microsoft.com/office/excel/2006/main">
          <x14:cfRule type="expression" priority="28" id="{2576AD19-0086-4190-9BC7-83ED721D5D6B}">
            <xm:f>COUNTIF('祝日（1月～3月）'!$B$2:$B$25,$A7)=1</xm:f>
            <x14:dxf>
              <fill>
                <patternFill>
                  <bgColor rgb="FFFFCCFF"/>
                </patternFill>
              </fill>
            </x14:dxf>
          </x14:cfRule>
          <xm:sqref>G7:G37</xm:sqref>
        </x14:conditionalFormatting>
        <x14:conditionalFormatting xmlns:xm="http://schemas.microsoft.com/office/excel/2006/main">
          <x14:cfRule type="expression" priority="29" id="{6E81CC69-0AB1-489F-8A60-461A2D37597A}">
            <xm:f>COUNTIF('祝日（1月～3月）'!$B$2:$B$25,$A7)=1</xm:f>
            <x14:dxf>
              <fill>
                <patternFill>
                  <bgColor rgb="FFFFCCFF"/>
                </patternFill>
              </fill>
            </x14:dxf>
          </x14:cfRule>
          <xm:sqref>B7:B37</xm:sqref>
        </x14:conditionalFormatting>
        <x14:conditionalFormatting xmlns:xm="http://schemas.microsoft.com/office/excel/2006/main">
          <x14:cfRule type="expression" priority="25" id="{F0F39596-C9A9-4F35-AB8F-1483D367EE92}">
            <xm:f>COUNTIF('祝日（1月～3月）'!$B$2:$B$25,$A7)=1</xm:f>
            <x14:dxf>
              <fill>
                <patternFill>
                  <bgColor rgb="FFFFCCFF"/>
                </patternFill>
              </fill>
            </x14:dxf>
          </x14:cfRule>
          <xm:sqref>K7:K37</xm:sqref>
        </x14:conditionalFormatting>
        <x14:conditionalFormatting xmlns:xm="http://schemas.microsoft.com/office/excel/2006/main">
          <x14:cfRule type="expression" priority="22" id="{986DD0C3-0821-4EFB-87F4-3BAF46449350}">
            <xm:f>COUNTIF('祝日（1月～3月）'!$B$2:$B$25,$A7)=1</xm:f>
            <x14:dxf>
              <fill>
                <patternFill>
                  <bgColor rgb="FFFFCCFF"/>
                </patternFill>
              </fill>
            </x14:dxf>
          </x14:cfRule>
          <xm:sqref>L7:L37</xm:sqref>
        </x14:conditionalFormatting>
        <x14:conditionalFormatting xmlns:xm="http://schemas.microsoft.com/office/excel/2006/main">
          <x14:cfRule type="expression" priority="19" id="{45499BFA-48AA-4086-9384-CFFE6C4686A1}">
            <xm:f>COUNTIF('祝日（1月～3月）'!$B$2:$B$25,$A7)=1</xm:f>
            <x14:dxf>
              <fill>
                <patternFill>
                  <bgColor rgb="FFFFCCFF"/>
                </patternFill>
              </fill>
            </x14:dxf>
          </x14:cfRule>
          <xm:sqref>M7:M37</xm:sqref>
        </x14:conditionalFormatting>
        <x14:conditionalFormatting xmlns:xm="http://schemas.microsoft.com/office/excel/2006/main">
          <x14:cfRule type="expression" priority="10" id="{8FE2F1B2-B067-4094-8721-06506345FB4A}">
            <xm:f>COUNTIF('祝日（1月～3月）'!$B$2:$B$25,$A7)=1</xm:f>
            <x14:dxf>
              <fill>
                <patternFill>
                  <bgColor rgb="FFFFCCFF"/>
                </patternFill>
              </fill>
            </x14:dxf>
          </x14:cfRule>
          <xm:sqref>F7:F37</xm:sqref>
        </x14:conditionalFormatting>
        <x14:conditionalFormatting xmlns:xm="http://schemas.microsoft.com/office/excel/2006/main">
          <x14:cfRule type="expression" priority="7" id="{96759D8E-C393-4E9B-B04C-4F28C4BC0B28}">
            <xm:f>COUNTIF('祝日（1月～3月）'!$B$2:$B$25,$A7)=1</xm:f>
            <x14:dxf>
              <fill>
                <patternFill>
                  <bgColor rgb="FFFFCCFF"/>
                </patternFill>
              </fill>
            </x14:dxf>
          </x14:cfRule>
          <xm:sqref>I7:I37</xm:sqref>
        </x14:conditionalFormatting>
        <x14:conditionalFormatting xmlns:xm="http://schemas.microsoft.com/office/excel/2006/main">
          <x14:cfRule type="expression" priority="4" id="{D00C23A0-8733-48D8-A921-D1BC33DC6786}">
            <xm:f>COUNTIF('祝日（1月～3月）'!$B$2:$B$25,$A7)=1</xm:f>
            <x14:dxf>
              <fill>
                <patternFill>
                  <bgColor rgb="FFFFCCFF"/>
                </patternFill>
              </fill>
            </x14:dxf>
          </x14:cfRule>
          <xm:sqref>N7:N37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18319-82FC-4AD4-A438-4351C365D27E}">
  <sheetPr>
    <pageSetUpPr fitToPage="1"/>
  </sheetPr>
  <dimension ref="A1:S45"/>
  <sheetViews>
    <sheetView view="pageBreakPreview" zoomScale="70" zoomScaleNormal="100" zoomScaleSheetLayoutView="70" workbookViewId="0">
      <selection activeCell="A3" sqref="A3"/>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2.87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90">
        <v>2026</v>
      </c>
      <c r="B2" s="6" t="s">
        <v>0</v>
      </c>
      <c r="E2" s="133" t="s">
        <v>38</v>
      </c>
      <c r="F2" s="10" t="s">
        <v>39</v>
      </c>
      <c r="G2" s="11"/>
      <c r="I2" s="135" t="str">
        <f>IF(年間活動計画!B3="","",年間活動計画!B3)</f>
        <v/>
      </c>
      <c r="J2" s="136"/>
    </row>
    <row r="3" spans="1:19" ht="18.600000000000001" customHeight="1" thickBot="1" x14ac:dyDescent="0.45">
      <c r="A3" s="15">
        <v>2</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46054</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
      <c r="A8" s="74">
        <f>A7+1</f>
        <v>46055</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
      <c r="A9" s="74">
        <f t="shared" ref="A9:A37" si="4">A8+1</f>
        <v>46056</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
      <c r="A10" s="74">
        <f t="shared" si="4"/>
        <v>46057</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
      <c r="A11" s="74">
        <f t="shared" si="4"/>
        <v>46058</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
      <c r="A12" s="74">
        <f t="shared" si="4"/>
        <v>46059</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
      <c r="A13" s="74">
        <f t="shared" si="4"/>
        <v>46060</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
      <c r="A14" s="74">
        <f t="shared" si="4"/>
        <v>46061</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
      <c r="A15" s="74">
        <f t="shared" si="4"/>
        <v>46062</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
      <c r="A16" s="74">
        <f t="shared" si="4"/>
        <v>46063</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
      <c r="A17" s="74">
        <f t="shared" si="4"/>
        <v>46064</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
      <c r="A18" s="74">
        <f t="shared" si="4"/>
        <v>46065</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
      <c r="A19" s="74">
        <f t="shared" si="4"/>
        <v>46066</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
      <c r="A20" s="74">
        <f t="shared" si="4"/>
        <v>46067</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
      <c r="A21" s="74">
        <f t="shared" si="4"/>
        <v>46068</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
      <c r="A22" s="74">
        <f t="shared" si="4"/>
        <v>46069</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
      <c r="A23" s="74">
        <f t="shared" si="4"/>
        <v>46070</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
      <c r="A24" s="74">
        <f t="shared" si="4"/>
        <v>46071</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
      <c r="A25" s="74">
        <f t="shared" si="4"/>
        <v>46072</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
      <c r="A26" s="74">
        <f t="shared" si="4"/>
        <v>46073</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
      <c r="A27" s="74">
        <f t="shared" si="4"/>
        <v>46074</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
      <c r="A28" s="74">
        <f t="shared" si="4"/>
        <v>46075</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
      <c r="A29" s="74">
        <f t="shared" si="4"/>
        <v>46076</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
      <c r="A30" s="74">
        <f t="shared" si="4"/>
        <v>46077</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
      <c r="A31" s="74">
        <f t="shared" si="4"/>
        <v>46078</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
      <c r="A32" s="74">
        <f t="shared" si="4"/>
        <v>46079</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
      <c r="A33" s="74">
        <f t="shared" si="4"/>
        <v>46080</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
      <c r="A34" s="74">
        <f t="shared" si="4"/>
        <v>46081</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
      <c r="A35" s="74">
        <f t="shared" si="4"/>
        <v>46082</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
      <c r="A36" s="74">
        <f t="shared" si="4"/>
        <v>46083</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6.5" thickBot="1" x14ac:dyDescent="0.45">
      <c r="A37" s="76">
        <f t="shared" si="4"/>
        <v>46084</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30"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30"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119" priority="59">
      <formula>WEEKDAY(A7)=7</formula>
    </cfRule>
    <cfRule type="expression" dxfId="118" priority="60">
      <formula>WEEKDAY(A7)=1</formula>
    </cfRule>
  </conditionalFormatting>
  <conditionalFormatting sqref="C7:C37">
    <cfRule type="expression" dxfId="117" priority="39">
      <formula>MONTH(A7)&lt;&gt;$A$3</formula>
    </cfRule>
    <cfRule type="expression" dxfId="116" priority="56">
      <formula>WEEKDAY(A7)=7</formula>
    </cfRule>
    <cfRule type="expression" dxfId="115" priority="57">
      <formula>WEEKDAY(A7)=1</formula>
    </cfRule>
  </conditionalFormatting>
  <conditionalFormatting sqref="D7:D37">
    <cfRule type="expression" dxfId="114" priority="38">
      <formula>MONTH(A7)&lt;&gt;$A$3</formula>
    </cfRule>
    <cfRule type="expression" dxfId="113" priority="53">
      <formula>WEEKDAY(A7)=7</formula>
    </cfRule>
    <cfRule type="expression" dxfId="112" priority="54">
      <formula>WEEKDAY(A7)=1</formula>
    </cfRule>
  </conditionalFormatting>
  <conditionalFormatting sqref="E7:E37">
    <cfRule type="expression" dxfId="111" priority="37">
      <formula>MONTH(A7)&lt;&gt;$A$3</formula>
    </cfRule>
    <cfRule type="expression" dxfId="110" priority="51">
      <formula>WEEKDAY(A7)=7</formula>
    </cfRule>
    <cfRule type="expression" dxfId="109" priority="52">
      <formula>WEEKDAY(A7)=1</formula>
    </cfRule>
  </conditionalFormatting>
  <conditionalFormatting sqref="H7:H37">
    <cfRule type="expression" dxfId="108" priority="36">
      <formula>MONTH(A7)&lt;&gt;$A$3</formula>
    </cfRule>
    <cfRule type="expression" dxfId="107" priority="48">
      <formula>WEEKDAY(A7)=7</formula>
    </cfRule>
    <cfRule type="expression" dxfId="106" priority="49">
      <formula>WEEKDAY(A7)=1</formula>
    </cfRule>
  </conditionalFormatting>
  <conditionalFormatting sqref="O7:O37">
    <cfRule type="expression" dxfId="105" priority="35">
      <formula>MONTH(A7)&lt;&gt;$A$3</formula>
    </cfRule>
    <cfRule type="expression" dxfId="104" priority="45">
      <formula>WEEKDAY(A7)=7</formula>
    </cfRule>
    <cfRule type="expression" dxfId="103" priority="46">
      <formula>WEEKDAY(A7)=1</formula>
    </cfRule>
  </conditionalFormatting>
  <conditionalFormatting sqref="P7:P37">
    <cfRule type="expression" dxfId="102" priority="34">
      <formula>MONTH(A7)&lt;&gt;$A$3</formula>
    </cfRule>
    <cfRule type="expression" dxfId="101" priority="42">
      <formula>WEEKDAY(A7)=7</formula>
    </cfRule>
    <cfRule type="expression" dxfId="100" priority="43">
      <formula>WEEKDAY(A7)=1</formula>
    </cfRule>
  </conditionalFormatting>
  <conditionalFormatting sqref="A7:A37">
    <cfRule type="expression" dxfId="99" priority="40">
      <formula>"MONTH(A6)&lt;&gt;$A$2"</formula>
    </cfRule>
  </conditionalFormatting>
  <conditionalFormatting sqref="G7:G37">
    <cfRule type="expression" dxfId="98" priority="16">
      <formula>MONTH(A7)&lt;&gt;$A$3</formula>
    </cfRule>
    <cfRule type="expression" dxfId="97" priority="32">
      <formula>WEEKDAY(A7)=7</formula>
    </cfRule>
    <cfRule type="expression" dxfId="96" priority="33">
      <formula>WEEKDAY(A7)=1</formula>
    </cfRule>
  </conditionalFormatting>
  <conditionalFormatting sqref="B7:B37">
    <cfRule type="expression" dxfId="95" priority="17">
      <formula>MONTH(A7)&lt;&gt;$A$3</formula>
    </cfRule>
    <cfRule type="expression" dxfId="94" priority="30">
      <formula>WEEKDAY(A7)=7</formula>
    </cfRule>
    <cfRule type="expression" dxfId="93" priority="31">
      <formula>WEEKDAY(A7)=1</formula>
    </cfRule>
  </conditionalFormatting>
  <conditionalFormatting sqref="K7:K37">
    <cfRule type="expression" dxfId="92" priority="15">
      <formula>MONTH(A7)&lt;&gt;$A$3</formula>
    </cfRule>
    <cfRule type="expression" dxfId="91" priority="26">
      <formula>WEEKDAY(A7)=7</formula>
    </cfRule>
    <cfRule type="expression" dxfId="90" priority="27">
      <formula>WEEKDAY(A7)=1</formula>
    </cfRule>
  </conditionalFormatting>
  <conditionalFormatting sqref="L7:L37">
    <cfRule type="expression" dxfId="89" priority="14">
      <formula>MONTH(A7)&lt;&gt;$A$3</formula>
    </cfRule>
    <cfRule type="expression" dxfId="88" priority="23">
      <formula>WEEKDAY(A7)=7</formula>
    </cfRule>
    <cfRule type="expression" dxfId="87" priority="24">
      <formula>WEEKDAY(A7)=1</formula>
    </cfRule>
  </conditionalFormatting>
  <conditionalFormatting sqref="M7:M37">
    <cfRule type="expression" dxfId="86" priority="13">
      <formula>MONTH(A7)&lt;&gt;$A$3</formula>
    </cfRule>
    <cfRule type="expression" dxfId="85" priority="20">
      <formula>WEEKDAY(A7)=7</formula>
    </cfRule>
    <cfRule type="expression" dxfId="84" priority="21">
      <formula>WEEKDAY(A7)=1</formula>
    </cfRule>
  </conditionalFormatting>
  <conditionalFormatting sqref="F7:F37">
    <cfRule type="expression" dxfId="83" priority="1">
      <formula>MONTH(A7)&lt;&gt;$A$3</formula>
    </cfRule>
    <cfRule type="expression" dxfId="82" priority="11">
      <formula>WEEKDAY(A7)=7</formula>
    </cfRule>
    <cfRule type="expression" dxfId="81" priority="12">
      <formula>WEEKDAY(A7)=1</formula>
    </cfRule>
  </conditionalFormatting>
  <conditionalFormatting sqref="I7:I37">
    <cfRule type="expression" dxfId="80" priority="2">
      <formula>MONTH(A7)&lt;&gt;$A$3</formula>
    </cfRule>
    <cfRule type="expression" dxfId="79" priority="8">
      <formula>WEEKDAY(A7)=7</formula>
    </cfRule>
    <cfRule type="expression" dxfId="78" priority="9">
      <formula>WEEKDAY(A7)=1</formula>
    </cfRule>
  </conditionalFormatting>
  <conditionalFormatting sqref="N7:N37">
    <cfRule type="expression" dxfId="77" priority="3">
      <formula>MONTH(A7)&lt;&gt;$A$3</formula>
    </cfRule>
    <cfRule type="expression" dxfId="76" priority="5">
      <formula>WEEKDAY(A7)=7</formula>
    </cfRule>
    <cfRule type="expression" dxfId="75" priority="6">
      <formula>WEEKDAY(A7)=1</formula>
    </cfRule>
  </conditionalFormatting>
  <dataValidations count="2">
    <dataValidation type="list" allowBlank="1" showInputMessage="1" showErrorMessage="1" sqref="C7:C37" xr:uid="{B105AA2D-AFB4-45F4-A741-85AEDA0A4607}">
      <formula1>"練習,試合等,その他,休養日"</formula1>
    </dataValidation>
    <dataValidation type="list" allowBlank="1" showInputMessage="1" showErrorMessage="1" sqref="G7:G37" xr:uid="{9A9BC6B4-26A9-495B-BA36-7A22647FB816}">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296047A6-D463-405A-B7DA-70EFD8DD76F4}">
            <xm:f>COUNTIF('祝日（1月～3月）'!$B$2:$B$25,$A7)=1</xm:f>
            <x14:dxf>
              <fill>
                <patternFill>
                  <bgColor rgb="FFFFCCFF"/>
                </patternFill>
              </fill>
            </x14:dxf>
          </x14:cfRule>
          <xm:sqref>D7:D37</xm:sqref>
        </x14:conditionalFormatting>
        <x14:conditionalFormatting xmlns:xm="http://schemas.microsoft.com/office/excel/2006/main">
          <x14:cfRule type="expression" priority="58" id="{95F9C8B4-3B95-4FD4-B3BA-6405239C23CB}">
            <xm:f>COUNTIF('祝日（1月～3月）'!$B$2:$B$25,$A7)=1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8F155C21-6FE1-4736-8AF1-59F0DADE4E80}">
            <xm:f>COUNTIF('祝日（1月～3月）'!$B$2:$B$25,$A7)=1</xm:f>
            <x14:dxf>
              <fill>
                <patternFill>
                  <bgColor rgb="FFFFCCFF"/>
                </patternFill>
              </fill>
            </x14:dxf>
          </x14:cfRule>
          <xm:sqref>C7:C37</xm:sqref>
        </x14:conditionalFormatting>
        <x14:conditionalFormatting xmlns:xm="http://schemas.microsoft.com/office/excel/2006/main">
          <x14:cfRule type="expression" priority="50" id="{CF4DA251-9E1B-4548-B18F-0BF9EE49233E}">
            <xm:f>COUNTIF('祝日（1月～3月）'!$B$2:$B$25,$A7)=1</xm:f>
            <x14:dxf>
              <fill>
                <patternFill>
                  <bgColor rgb="FFFFCCFF"/>
                </patternFill>
              </fill>
            </x14:dxf>
          </x14:cfRule>
          <xm:sqref>E7:E37</xm:sqref>
        </x14:conditionalFormatting>
        <x14:conditionalFormatting xmlns:xm="http://schemas.microsoft.com/office/excel/2006/main">
          <x14:cfRule type="expression" priority="47" id="{BF286190-2C1D-4708-92FD-FAF69D4C60A9}">
            <xm:f>COUNTIF('祝日（1月～3月）'!$B$2:$B$25,$A7)=1</xm:f>
            <x14:dxf>
              <fill>
                <patternFill>
                  <bgColor rgb="FFFFCCFF"/>
                </patternFill>
              </fill>
            </x14:dxf>
          </x14:cfRule>
          <xm:sqref>H7:H37</xm:sqref>
        </x14:conditionalFormatting>
        <x14:conditionalFormatting xmlns:xm="http://schemas.microsoft.com/office/excel/2006/main">
          <x14:cfRule type="expression" priority="44" id="{334E8258-ED99-494F-AE4D-FD9F4D49D5C7}">
            <xm:f>COUNTIF('祝日（1月～3月）'!$B$2:$B$25,$A7)=1</xm:f>
            <x14:dxf>
              <fill>
                <patternFill>
                  <bgColor rgb="FFFFCCFF"/>
                </patternFill>
              </fill>
            </x14:dxf>
          </x14:cfRule>
          <xm:sqref>O7:O37</xm:sqref>
        </x14:conditionalFormatting>
        <x14:conditionalFormatting xmlns:xm="http://schemas.microsoft.com/office/excel/2006/main">
          <x14:cfRule type="expression" priority="41" id="{EDD4B3ED-0F14-4142-A4E3-C3E73E9482F6}">
            <xm:f>COUNTIF('祝日（1月～3月）'!$B$2:$B$25,$A7)=1</xm:f>
            <x14:dxf>
              <fill>
                <patternFill>
                  <bgColor rgb="FFFFCCFF"/>
                </patternFill>
              </fill>
            </x14:dxf>
          </x14:cfRule>
          <xm:sqref>P7:P37</xm:sqref>
        </x14:conditionalFormatting>
        <x14:conditionalFormatting xmlns:xm="http://schemas.microsoft.com/office/excel/2006/main">
          <x14:cfRule type="expression" priority="28" id="{1B062545-76B3-48A3-BA2A-0CD34FFBFA50}">
            <xm:f>COUNTIF('祝日（1月～3月）'!$B$2:$B$25,$A7)=1</xm:f>
            <x14:dxf>
              <fill>
                <patternFill>
                  <bgColor rgb="FFFFCCFF"/>
                </patternFill>
              </fill>
            </x14:dxf>
          </x14:cfRule>
          <xm:sqref>G7:G37</xm:sqref>
        </x14:conditionalFormatting>
        <x14:conditionalFormatting xmlns:xm="http://schemas.microsoft.com/office/excel/2006/main">
          <x14:cfRule type="expression" priority="29" id="{88615DE5-8614-4CE1-AC41-F17E2EE816FF}">
            <xm:f>COUNTIF('祝日（1月～3月）'!$B$2:$B$25,$A7)=1</xm:f>
            <x14:dxf>
              <fill>
                <patternFill>
                  <bgColor rgb="FFFFCCFF"/>
                </patternFill>
              </fill>
            </x14:dxf>
          </x14:cfRule>
          <xm:sqref>B7:B37</xm:sqref>
        </x14:conditionalFormatting>
        <x14:conditionalFormatting xmlns:xm="http://schemas.microsoft.com/office/excel/2006/main">
          <x14:cfRule type="expression" priority="25" id="{9BDDAAB2-6CE3-493F-9C2A-9C5D19DEC533}">
            <xm:f>COUNTIF('祝日（1月～3月）'!$B$2:$B$25,$A7)=1</xm:f>
            <x14:dxf>
              <fill>
                <patternFill>
                  <bgColor rgb="FFFFCCFF"/>
                </patternFill>
              </fill>
            </x14:dxf>
          </x14:cfRule>
          <xm:sqref>K7:K37</xm:sqref>
        </x14:conditionalFormatting>
        <x14:conditionalFormatting xmlns:xm="http://schemas.microsoft.com/office/excel/2006/main">
          <x14:cfRule type="expression" priority="22" id="{FBA1C479-D338-4962-B38A-D96B493B97AB}">
            <xm:f>COUNTIF('祝日（1月～3月）'!$B$2:$B$25,$A7)=1</xm:f>
            <x14:dxf>
              <fill>
                <patternFill>
                  <bgColor rgb="FFFFCCFF"/>
                </patternFill>
              </fill>
            </x14:dxf>
          </x14:cfRule>
          <xm:sqref>L7:L37</xm:sqref>
        </x14:conditionalFormatting>
        <x14:conditionalFormatting xmlns:xm="http://schemas.microsoft.com/office/excel/2006/main">
          <x14:cfRule type="expression" priority="19" id="{D37E7FA1-A0D0-474B-81C6-2F75DE21D1D7}">
            <xm:f>COUNTIF('祝日（1月～3月）'!$B$2:$B$25,$A7)=1</xm:f>
            <x14:dxf>
              <fill>
                <patternFill>
                  <bgColor rgb="FFFFCCFF"/>
                </patternFill>
              </fill>
            </x14:dxf>
          </x14:cfRule>
          <xm:sqref>M7:M37</xm:sqref>
        </x14:conditionalFormatting>
        <x14:conditionalFormatting xmlns:xm="http://schemas.microsoft.com/office/excel/2006/main">
          <x14:cfRule type="expression" priority="10" id="{518B1FC7-FB3C-448A-B269-9052C423F170}">
            <xm:f>COUNTIF('祝日（1月～3月）'!$B$2:$B$25,$A7)=1</xm:f>
            <x14:dxf>
              <fill>
                <patternFill>
                  <bgColor rgb="FFFFCCFF"/>
                </patternFill>
              </fill>
            </x14:dxf>
          </x14:cfRule>
          <xm:sqref>F7:F37</xm:sqref>
        </x14:conditionalFormatting>
        <x14:conditionalFormatting xmlns:xm="http://schemas.microsoft.com/office/excel/2006/main">
          <x14:cfRule type="expression" priority="7" id="{38674738-4AB8-4939-AB84-CD86BB12E2C9}">
            <xm:f>COUNTIF('祝日（1月～3月）'!$B$2:$B$25,$A7)=1</xm:f>
            <x14:dxf>
              <fill>
                <patternFill>
                  <bgColor rgb="FFFFCCFF"/>
                </patternFill>
              </fill>
            </x14:dxf>
          </x14:cfRule>
          <xm:sqref>I7:I37</xm:sqref>
        </x14:conditionalFormatting>
        <x14:conditionalFormatting xmlns:xm="http://schemas.microsoft.com/office/excel/2006/main">
          <x14:cfRule type="expression" priority="4" id="{32142D5E-9EAB-4C31-8B46-7CBF415BB2B6}">
            <xm:f>COUNTIF('祝日（1月～3月）'!$B$2:$B$25,$A7)=1</xm:f>
            <x14:dxf>
              <fill>
                <patternFill>
                  <bgColor rgb="FFFFCCFF"/>
                </patternFill>
              </fill>
            </x14:dxf>
          </x14:cfRule>
          <xm:sqref>N7:N37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A8ABC-FE6B-4949-BFC8-1D0043E5EBD6}">
  <sheetPr>
    <pageSetUpPr fitToPage="1"/>
  </sheetPr>
  <dimension ref="A1:S45"/>
  <sheetViews>
    <sheetView view="pageBreakPreview" zoomScale="70" zoomScaleNormal="100" zoomScaleSheetLayoutView="70" workbookViewId="0">
      <selection activeCell="A3" sqref="A3"/>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2.87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90">
        <v>2026</v>
      </c>
      <c r="B2" s="6" t="s">
        <v>0</v>
      </c>
      <c r="E2" s="133" t="s">
        <v>38</v>
      </c>
      <c r="F2" s="10" t="s">
        <v>39</v>
      </c>
      <c r="G2" s="11"/>
      <c r="I2" s="135" t="str">
        <f>IF(年間活動計画!B3="","",年間活動計画!B3)</f>
        <v/>
      </c>
      <c r="J2" s="136"/>
    </row>
    <row r="3" spans="1:19" ht="18.600000000000001" customHeight="1" thickBot="1" x14ac:dyDescent="0.45">
      <c r="A3" s="15">
        <v>3</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46082</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
      <c r="A8" s="74">
        <f>A7+1</f>
        <v>46083</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
      <c r="A9" s="74">
        <f t="shared" ref="A9:A37" si="4">A8+1</f>
        <v>46084</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
      <c r="A10" s="74">
        <f t="shared" si="4"/>
        <v>46085</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
      <c r="A11" s="74">
        <f t="shared" si="4"/>
        <v>46086</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
      <c r="A12" s="74">
        <f t="shared" si="4"/>
        <v>46087</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
      <c r="A13" s="74">
        <f t="shared" si="4"/>
        <v>46088</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
      <c r="A14" s="74">
        <f t="shared" si="4"/>
        <v>46089</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
      <c r="A15" s="74">
        <f t="shared" si="4"/>
        <v>46090</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
      <c r="A16" s="74">
        <f t="shared" si="4"/>
        <v>46091</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
      <c r="A17" s="74">
        <f t="shared" si="4"/>
        <v>46092</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
      <c r="A18" s="74">
        <f t="shared" si="4"/>
        <v>46093</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
      <c r="A19" s="74">
        <f t="shared" si="4"/>
        <v>46094</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
      <c r="A20" s="74">
        <f t="shared" si="4"/>
        <v>46095</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
      <c r="A21" s="74">
        <f t="shared" si="4"/>
        <v>46096</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
      <c r="A22" s="74">
        <f t="shared" si="4"/>
        <v>46097</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
      <c r="A23" s="74">
        <f t="shared" si="4"/>
        <v>46098</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
      <c r="A24" s="74">
        <f t="shared" si="4"/>
        <v>46099</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
      <c r="A25" s="74">
        <f t="shared" si="4"/>
        <v>46100</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
      <c r="A26" s="74">
        <f t="shared" si="4"/>
        <v>46101</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
      <c r="A27" s="74">
        <f t="shared" si="4"/>
        <v>46102</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
      <c r="A28" s="74">
        <f t="shared" si="4"/>
        <v>46103</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
      <c r="A29" s="74">
        <f t="shared" si="4"/>
        <v>46104</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
      <c r="A30" s="74">
        <f t="shared" si="4"/>
        <v>46105</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
      <c r="A31" s="74">
        <f t="shared" si="4"/>
        <v>46106</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
      <c r="A32" s="74">
        <f t="shared" si="4"/>
        <v>46107</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
      <c r="A33" s="74">
        <f t="shared" si="4"/>
        <v>46108</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
      <c r="A34" s="74">
        <f t="shared" si="4"/>
        <v>46109</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
      <c r="A35" s="74">
        <f t="shared" si="4"/>
        <v>46110</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
      <c r="A36" s="74">
        <f t="shared" si="4"/>
        <v>46111</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6.5" thickBot="1" x14ac:dyDescent="0.45">
      <c r="A37" s="76">
        <f t="shared" si="4"/>
        <v>46112</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30"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30"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59" priority="59">
      <formula>WEEKDAY(A7)=7</formula>
    </cfRule>
    <cfRule type="expression" dxfId="58" priority="60">
      <formula>WEEKDAY(A7)=1</formula>
    </cfRule>
  </conditionalFormatting>
  <conditionalFormatting sqref="C7:C37">
    <cfRule type="expression" dxfId="57" priority="39">
      <formula>MONTH(A7)&lt;&gt;$A$3</formula>
    </cfRule>
    <cfRule type="expression" dxfId="56" priority="56">
      <formula>WEEKDAY(A7)=7</formula>
    </cfRule>
    <cfRule type="expression" dxfId="55" priority="57">
      <formula>WEEKDAY(A7)=1</formula>
    </cfRule>
  </conditionalFormatting>
  <conditionalFormatting sqref="D7:D37">
    <cfRule type="expression" dxfId="54" priority="38">
      <formula>MONTH(A7)&lt;&gt;$A$3</formula>
    </cfRule>
    <cfRule type="expression" dxfId="53" priority="53">
      <formula>WEEKDAY(A7)=7</formula>
    </cfRule>
    <cfRule type="expression" dxfId="52" priority="54">
      <formula>WEEKDAY(A7)=1</formula>
    </cfRule>
  </conditionalFormatting>
  <conditionalFormatting sqref="E7:E37">
    <cfRule type="expression" dxfId="51" priority="37">
      <formula>MONTH(A7)&lt;&gt;$A$3</formula>
    </cfRule>
    <cfRule type="expression" dxfId="50" priority="51">
      <formula>WEEKDAY(A7)=7</formula>
    </cfRule>
    <cfRule type="expression" dxfId="49" priority="52">
      <formula>WEEKDAY(A7)=1</formula>
    </cfRule>
  </conditionalFormatting>
  <conditionalFormatting sqref="H7:H37">
    <cfRule type="expression" dxfId="48" priority="36">
      <formula>MONTH(A7)&lt;&gt;$A$3</formula>
    </cfRule>
    <cfRule type="expression" dxfId="47" priority="48">
      <formula>WEEKDAY(A7)=7</formula>
    </cfRule>
    <cfRule type="expression" dxfId="46" priority="49">
      <formula>WEEKDAY(A7)=1</formula>
    </cfRule>
  </conditionalFormatting>
  <conditionalFormatting sqref="O7:O37">
    <cfRule type="expression" dxfId="45" priority="35">
      <formula>MONTH(A7)&lt;&gt;$A$3</formula>
    </cfRule>
    <cfRule type="expression" dxfId="44" priority="45">
      <formula>WEEKDAY(A7)=7</formula>
    </cfRule>
    <cfRule type="expression" dxfId="43" priority="46">
      <formula>WEEKDAY(A7)=1</formula>
    </cfRule>
  </conditionalFormatting>
  <conditionalFormatting sqref="P7:P37">
    <cfRule type="expression" dxfId="42" priority="34">
      <formula>MONTH(A7)&lt;&gt;$A$3</formula>
    </cfRule>
    <cfRule type="expression" dxfId="41" priority="42">
      <formula>WEEKDAY(A7)=7</formula>
    </cfRule>
    <cfRule type="expression" dxfId="40" priority="43">
      <formula>WEEKDAY(A7)=1</formula>
    </cfRule>
  </conditionalFormatting>
  <conditionalFormatting sqref="A7:A37">
    <cfRule type="expression" dxfId="39" priority="40">
      <formula>"MONTH(A6)&lt;&gt;$A$2"</formula>
    </cfRule>
  </conditionalFormatting>
  <conditionalFormatting sqref="G7:G37">
    <cfRule type="expression" dxfId="38" priority="16">
      <formula>MONTH(A7)&lt;&gt;$A$3</formula>
    </cfRule>
    <cfRule type="expression" dxfId="37" priority="32">
      <formula>WEEKDAY(A7)=7</formula>
    </cfRule>
    <cfRule type="expression" dxfId="36" priority="33">
      <formula>WEEKDAY(A7)=1</formula>
    </cfRule>
  </conditionalFormatting>
  <conditionalFormatting sqref="B7:B37">
    <cfRule type="expression" dxfId="35" priority="17">
      <formula>MONTH(A7)&lt;&gt;$A$3</formula>
    </cfRule>
    <cfRule type="expression" dxfId="34" priority="30">
      <formula>WEEKDAY(A7)=7</formula>
    </cfRule>
    <cfRule type="expression" dxfId="33" priority="31">
      <formula>WEEKDAY(A7)=1</formula>
    </cfRule>
  </conditionalFormatting>
  <conditionalFormatting sqref="K7:K37">
    <cfRule type="expression" dxfId="32" priority="15">
      <formula>MONTH(A7)&lt;&gt;$A$3</formula>
    </cfRule>
    <cfRule type="expression" dxfId="31" priority="26">
      <formula>WEEKDAY(A7)=7</formula>
    </cfRule>
    <cfRule type="expression" dxfId="30" priority="27">
      <formula>WEEKDAY(A7)=1</formula>
    </cfRule>
  </conditionalFormatting>
  <conditionalFormatting sqref="L7:L37">
    <cfRule type="expression" dxfId="29" priority="14">
      <formula>MONTH(A7)&lt;&gt;$A$3</formula>
    </cfRule>
    <cfRule type="expression" dxfId="28" priority="23">
      <formula>WEEKDAY(A7)=7</formula>
    </cfRule>
    <cfRule type="expression" dxfId="27" priority="24">
      <formula>WEEKDAY(A7)=1</formula>
    </cfRule>
  </conditionalFormatting>
  <conditionalFormatting sqref="M7:M37">
    <cfRule type="expression" dxfId="26" priority="13">
      <formula>MONTH(A7)&lt;&gt;$A$3</formula>
    </cfRule>
    <cfRule type="expression" dxfId="25" priority="20">
      <formula>WEEKDAY(A7)=7</formula>
    </cfRule>
    <cfRule type="expression" dxfId="24" priority="21">
      <formula>WEEKDAY(A7)=1</formula>
    </cfRule>
  </conditionalFormatting>
  <conditionalFormatting sqref="F7:F37">
    <cfRule type="expression" dxfId="23" priority="1">
      <formula>MONTH(A7)&lt;&gt;$A$3</formula>
    </cfRule>
    <cfRule type="expression" dxfId="22" priority="11">
      <formula>WEEKDAY(A7)=7</formula>
    </cfRule>
    <cfRule type="expression" dxfId="21" priority="12">
      <formula>WEEKDAY(A7)=1</formula>
    </cfRule>
  </conditionalFormatting>
  <conditionalFormatting sqref="I7:I37">
    <cfRule type="expression" dxfId="20" priority="2">
      <formula>MONTH(A7)&lt;&gt;$A$3</formula>
    </cfRule>
    <cfRule type="expression" dxfId="19" priority="8">
      <formula>WEEKDAY(A7)=7</formula>
    </cfRule>
    <cfRule type="expression" dxfId="18" priority="9">
      <formula>WEEKDAY(A7)=1</formula>
    </cfRule>
  </conditionalFormatting>
  <conditionalFormatting sqref="N7:N37">
    <cfRule type="expression" dxfId="17" priority="3">
      <formula>MONTH(A7)&lt;&gt;$A$3</formula>
    </cfRule>
    <cfRule type="expression" dxfId="16" priority="5">
      <formula>WEEKDAY(A7)=7</formula>
    </cfRule>
    <cfRule type="expression" dxfId="15" priority="6">
      <formula>WEEKDAY(A7)=1</formula>
    </cfRule>
  </conditionalFormatting>
  <dataValidations count="2">
    <dataValidation type="list" allowBlank="1" showInputMessage="1" showErrorMessage="1" sqref="G7:G37" xr:uid="{A658478F-D791-4528-B901-E64E9844B85F}">
      <formula1>"練習,試合等,その他,休養日,中止"</formula1>
    </dataValidation>
    <dataValidation type="list" allowBlank="1" showInputMessage="1" showErrorMessage="1" sqref="C7:C37" xr:uid="{C84B31A7-6661-4BA0-81E2-AD128CB0C143}">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796A5FB6-4A56-4A8B-B25D-405A548B817E}">
            <xm:f>COUNTIF('祝日（1月～3月）'!$B$2:$B$25,$A7)=1</xm:f>
            <x14:dxf>
              <fill>
                <patternFill>
                  <bgColor rgb="FFFFCCFF"/>
                </patternFill>
              </fill>
            </x14:dxf>
          </x14:cfRule>
          <xm:sqref>D7:D37</xm:sqref>
        </x14:conditionalFormatting>
        <x14:conditionalFormatting xmlns:xm="http://schemas.microsoft.com/office/excel/2006/main">
          <x14:cfRule type="expression" priority="58" id="{FDFD1910-B6E0-4C16-B6DF-B0A96230C772}">
            <xm:f>COUNTIF('祝日（1月～3月）'!$B$2:$B$25,$A7)=1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3548011B-096D-4CC3-B2DC-55C381CD673B}">
            <xm:f>COUNTIF('祝日（1月～3月）'!$B$2:$B$25,$A7)=1</xm:f>
            <x14:dxf>
              <fill>
                <patternFill>
                  <bgColor rgb="FFFFCCFF"/>
                </patternFill>
              </fill>
            </x14:dxf>
          </x14:cfRule>
          <xm:sqref>C7:C37</xm:sqref>
        </x14:conditionalFormatting>
        <x14:conditionalFormatting xmlns:xm="http://schemas.microsoft.com/office/excel/2006/main">
          <x14:cfRule type="expression" priority="50" id="{C449C52E-7B11-4B9B-8448-D4FB4AA8DE3B}">
            <xm:f>COUNTIF('祝日（1月～3月）'!$B$2:$B$25,$A7)=1</xm:f>
            <x14:dxf>
              <fill>
                <patternFill>
                  <bgColor rgb="FFFFCCFF"/>
                </patternFill>
              </fill>
            </x14:dxf>
          </x14:cfRule>
          <xm:sqref>E7:E37</xm:sqref>
        </x14:conditionalFormatting>
        <x14:conditionalFormatting xmlns:xm="http://schemas.microsoft.com/office/excel/2006/main">
          <x14:cfRule type="expression" priority="47" id="{5AB5F3EB-14CF-4191-AEBA-B8D3CB9A384B}">
            <xm:f>COUNTIF('祝日（1月～3月）'!$B$2:$B$25,$A7)=1</xm:f>
            <x14:dxf>
              <fill>
                <patternFill>
                  <bgColor rgb="FFFFCCFF"/>
                </patternFill>
              </fill>
            </x14:dxf>
          </x14:cfRule>
          <xm:sqref>H7:H37</xm:sqref>
        </x14:conditionalFormatting>
        <x14:conditionalFormatting xmlns:xm="http://schemas.microsoft.com/office/excel/2006/main">
          <x14:cfRule type="expression" priority="44" id="{35ABFB1A-A26D-4A38-86BF-58660E6087C8}">
            <xm:f>COUNTIF('祝日（1月～3月）'!$B$2:$B$25,$A7)=1</xm:f>
            <x14:dxf>
              <fill>
                <patternFill>
                  <bgColor rgb="FFFFCCFF"/>
                </patternFill>
              </fill>
            </x14:dxf>
          </x14:cfRule>
          <xm:sqref>O7:O37</xm:sqref>
        </x14:conditionalFormatting>
        <x14:conditionalFormatting xmlns:xm="http://schemas.microsoft.com/office/excel/2006/main">
          <x14:cfRule type="expression" priority="41" id="{C9142382-5E80-4CF2-95BA-C44D6DE8B6B5}">
            <xm:f>COUNTIF('祝日（1月～3月）'!$B$2:$B$25,$A7)=1</xm:f>
            <x14:dxf>
              <fill>
                <patternFill>
                  <bgColor rgb="FFFFCCFF"/>
                </patternFill>
              </fill>
            </x14:dxf>
          </x14:cfRule>
          <xm:sqref>P7:P37</xm:sqref>
        </x14:conditionalFormatting>
        <x14:conditionalFormatting xmlns:xm="http://schemas.microsoft.com/office/excel/2006/main">
          <x14:cfRule type="expression" priority="28" id="{D5979257-604C-4D7F-9B4C-779255434B3B}">
            <xm:f>COUNTIF('祝日（1月～3月）'!$B$2:$B$25,$A7)=1</xm:f>
            <x14:dxf>
              <fill>
                <patternFill>
                  <bgColor rgb="FFFFCCFF"/>
                </patternFill>
              </fill>
            </x14:dxf>
          </x14:cfRule>
          <xm:sqref>G7:G37</xm:sqref>
        </x14:conditionalFormatting>
        <x14:conditionalFormatting xmlns:xm="http://schemas.microsoft.com/office/excel/2006/main">
          <x14:cfRule type="expression" priority="29" id="{E71F676C-92F5-4C46-9DE6-A884ECDDF40A}">
            <xm:f>COUNTIF('祝日（1月～3月）'!$B$2:$B$25,$A7)=1</xm:f>
            <x14:dxf>
              <fill>
                <patternFill>
                  <bgColor rgb="FFFFCCFF"/>
                </patternFill>
              </fill>
            </x14:dxf>
          </x14:cfRule>
          <xm:sqref>B7:B37</xm:sqref>
        </x14:conditionalFormatting>
        <x14:conditionalFormatting xmlns:xm="http://schemas.microsoft.com/office/excel/2006/main">
          <x14:cfRule type="expression" priority="25" id="{E40822BD-73EC-4CA8-BD70-C111E5F8FD52}">
            <xm:f>COUNTIF('祝日（1月～3月）'!$B$2:$B$25,$A7)=1</xm:f>
            <x14:dxf>
              <fill>
                <patternFill>
                  <bgColor rgb="FFFFCCFF"/>
                </patternFill>
              </fill>
            </x14:dxf>
          </x14:cfRule>
          <xm:sqref>K7:K37</xm:sqref>
        </x14:conditionalFormatting>
        <x14:conditionalFormatting xmlns:xm="http://schemas.microsoft.com/office/excel/2006/main">
          <x14:cfRule type="expression" priority="22" id="{6522E148-A14C-4D65-B52B-04E9DFD6677A}">
            <xm:f>COUNTIF('祝日（1月～3月）'!$B$2:$B$25,$A7)=1</xm:f>
            <x14:dxf>
              <fill>
                <patternFill>
                  <bgColor rgb="FFFFCCFF"/>
                </patternFill>
              </fill>
            </x14:dxf>
          </x14:cfRule>
          <xm:sqref>L7:L37</xm:sqref>
        </x14:conditionalFormatting>
        <x14:conditionalFormatting xmlns:xm="http://schemas.microsoft.com/office/excel/2006/main">
          <x14:cfRule type="expression" priority="19" id="{5603D19A-00C1-45AE-BC9B-A624978390C2}">
            <xm:f>COUNTIF('祝日（1月～3月）'!$B$2:$B$25,$A7)=1</xm:f>
            <x14:dxf>
              <fill>
                <patternFill>
                  <bgColor rgb="FFFFCCFF"/>
                </patternFill>
              </fill>
            </x14:dxf>
          </x14:cfRule>
          <xm:sqref>M7:M37</xm:sqref>
        </x14:conditionalFormatting>
        <x14:conditionalFormatting xmlns:xm="http://schemas.microsoft.com/office/excel/2006/main">
          <x14:cfRule type="expression" priority="10" id="{ADE94A58-4146-4C56-8D83-8CEBD0B2C4BD}">
            <xm:f>COUNTIF('祝日（1月～3月）'!$B$2:$B$25,$A7)=1</xm:f>
            <x14:dxf>
              <fill>
                <patternFill>
                  <bgColor rgb="FFFFCCFF"/>
                </patternFill>
              </fill>
            </x14:dxf>
          </x14:cfRule>
          <xm:sqref>F7:F37</xm:sqref>
        </x14:conditionalFormatting>
        <x14:conditionalFormatting xmlns:xm="http://schemas.microsoft.com/office/excel/2006/main">
          <x14:cfRule type="expression" priority="7" id="{48E7D5E2-AE68-4E40-950B-C16142411F8C}">
            <xm:f>COUNTIF('祝日（1月～3月）'!$B$2:$B$25,$A7)=1</xm:f>
            <x14:dxf>
              <fill>
                <patternFill>
                  <bgColor rgb="FFFFCCFF"/>
                </patternFill>
              </fill>
            </x14:dxf>
          </x14:cfRule>
          <xm:sqref>I7:I37</xm:sqref>
        </x14:conditionalFormatting>
        <x14:conditionalFormatting xmlns:xm="http://schemas.microsoft.com/office/excel/2006/main">
          <x14:cfRule type="expression" priority="4" id="{476380CC-F93E-44C3-9656-57D123005944}">
            <xm:f>COUNTIF('祝日（1月～3月）'!$B$2:$B$25,$A7)=1</xm:f>
            <x14:dxf>
              <fill>
                <patternFill>
                  <bgColor rgb="FFFFCCFF"/>
                </patternFill>
              </fill>
            </x14:dxf>
          </x14:cfRule>
          <xm:sqref>N7:N37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823E0-91B4-4F5A-8268-FA0139170D1C}">
  <sheetPr>
    <tabColor rgb="FFFFFF00"/>
    <pageSetUpPr fitToPage="1"/>
  </sheetPr>
  <dimension ref="A1:C45"/>
  <sheetViews>
    <sheetView view="pageBreakPreview" zoomScaleNormal="100" zoomScaleSheetLayoutView="100" workbookViewId="0">
      <selection activeCell="G19" sqref="G19"/>
    </sheetView>
  </sheetViews>
  <sheetFormatPr defaultRowHeight="18.75" x14ac:dyDescent="0.4"/>
  <cols>
    <col min="1" max="1" width="16.5" customWidth="1"/>
    <col min="2" max="2" width="9.625" bestFit="1" customWidth="1"/>
    <col min="3" max="3" width="26.25" bestFit="1" customWidth="1"/>
  </cols>
  <sheetData>
    <row r="1" spans="1:3" x14ac:dyDescent="0.4">
      <c r="A1" s="5" t="s">
        <v>66</v>
      </c>
    </row>
    <row r="2" spans="1:3" x14ac:dyDescent="0.4">
      <c r="A2" s="2" t="s">
        <v>2</v>
      </c>
      <c r="B2" s="4">
        <v>45658</v>
      </c>
      <c r="C2" s="2"/>
    </row>
    <row r="3" spans="1:3" x14ac:dyDescent="0.4">
      <c r="A3" s="2" t="s">
        <v>3</v>
      </c>
      <c r="B3" s="4">
        <v>45670</v>
      </c>
      <c r="C3" s="2"/>
    </row>
    <row r="4" spans="1:3" x14ac:dyDescent="0.4">
      <c r="A4" s="2" t="s">
        <v>4</v>
      </c>
      <c r="B4" s="4">
        <v>45699</v>
      </c>
      <c r="C4" s="2"/>
    </row>
    <row r="5" spans="1:3" x14ac:dyDescent="0.4">
      <c r="A5" s="2" t="s">
        <v>7</v>
      </c>
      <c r="B5" s="4">
        <v>45711</v>
      </c>
      <c r="C5" s="2"/>
    </row>
    <row r="6" spans="1:3" x14ac:dyDescent="0.4">
      <c r="A6" s="2" t="s">
        <v>5</v>
      </c>
      <c r="B6" s="4">
        <v>45712</v>
      </c>
      <c r="C6" s="2" t="s">
        <v>6</v>
      </c>
    </row>
    <row r="7" spans="1:3" x14ac:dyDescent="0.4">
      <c r="A7" s="2" t="s">
        <v>8</v>
      </c>
      <c r="B7" s="4">
        <v>45736</v>
      </c>
      <c r="C7" s="2"/>
    </row>
    <row r="8" spans="1:3" x14ac:dyDescent="0.4">
      <c r="A8" s="2" t="s">
        <v>9</v>
      </c>
      <c r="B8" s="4">
        <v>45776</v>
      </c>
      <c r="C8" s="2"/>
    </row>
    <row r="9" spans="1:3" x14ac:dyDescent="0.4">
      <c r="A9" s="2" t="s">
        <v>10</v>
      </c>
      <c r="B9" s="4">
        <v>45780</v>
      </c>
      <c r="C9" s="2"/>
    </row>
    <row r="10" spans="1:3" x14ac:dyDescent="0.4">
      <c r="A10" s="2" t="s">
        <v>11</v>
      </c>
      <c r="B10" s="4">
        <v>45781</v>
      </c>
      <c r="C10" s="2"/>
    </row>
    <row r="11" spans="1:3" x14ac:dyDescent="0.4">
      <c r="A11" s="2" t="s">
        <v>12</v>
      </c>
      <c r="B11" s="4">
        <v>45782</v>
      </c>
      <c r="C11" s="2"/>
    </row>
    <row r="12" spans="1:3" x14ac:dyDescent="0.4">
      <c r="A12" s="2" t="s">
        <v>5</v>
      </c>
      <c r="B12" s="4">
        <v>45783</v>
      </c>
      <c r="C12" s="2" t="s">
        <v>6</v>
      </c>
    </row>
    <row r="13" spans="1:3" x14ac:dyDescent="0.4">
      <c r="A13" s="2" t="s">
        <v>13</v>
      </c>
      <c r="B13" s="4">
        <v>45859</v>
      </c>
      <c r="C13" s="2"/>
    </row>
    <row r="14" spans="1:3" x14ac:dyDescent="0.4">
      <c r="A14" s="2" t="s">
        <v>14</v>
      </c>
      <c r="B14" s="4">
        <v>45880</v>
      </c>
      <c r="C14" s="2"/>
    </row>
    <row r="15" spans="1:3" x14ac:dyDescent="0.4">
      <c r="A15" s="2" t="s">
        <v>15</v>
      </c>
      <c r="B15" s="4">
        <v>45915</v>
      </c>
      <c r="C15" s="2"/>
    </row>
    <row r="16" spans="1:3" x14ac:dyDescent="0.4">
      <c r="A16" s="2" t="s">
        <v>16</v>
      </c>
      <c r="B16" s="4">
        <v>45923</v>
      </c>
      <c r="C16" s="2"/>
    </row>
    <row r="17" spans="1:3" x14ac:dyDescent="0.4">
      <c r="A17" s="2" t="s">
        <v>17</v>
      </c>
      <c r="B17" s="4">
        <v>45943</v>
      </c>
      <c r="C17" s="2"/>
    </row>
    <row r="18" spans="1:3" x14ac:dyDescent="0.4">
      <c r="A18" s="2" t="s">
        <v>18</v>
      </c>
      <c r="B18" s="4">
        <v>45964</v>
      </c>
      <c r="C18" s="2"/>
    </row>
    <row r="19" spans="1:3" x14ac:dyDescent="0.4">
      <c r="A19" s="2" t="s">
        <v>19</v>
      </c>
      <c r="B19" s="4">
        <v>45984</v>
      </c>
      <c r="C19" s="2"/>
    </row>
    <row r="20" spans="1:3" x14ac:dyDescent="0.4">
      <c r="A20" s="2" t="s">
        <v>5</v>
      </c>
      <c r="B20" s="4">
        <v>45985</v>
      </c>
      <c r="C20" s="2" t="s">
        <v>6</v>
      </c>
    </row>
    <row r="21" spans="1:3" x14ac:dyDescent="0.4">
      <c r="A21" s="2"/>
      <c r="B21" s="4"/>
      <c r="C21" s="2"/>
    </row>
    <row r="22" spans="1:3" x14ac:dyDescent="0.4">
      <c r="A22" s="2"/>
      <c r="B22" s="4"/>
      <c r="C22" s="2"/>
    </row>
    <row r="27" spans="1:3" x14ac:dyDescent="0.4">
      <c r="B27" s="3"/>
    </row>
    <row r="28" spans="1:3" x14ac:dyDescent="0.4">
      <c r="B28" s="3"/>
    </row>
    <row r="29" spans="1:3" x14ac:dyDescent="0.4">
      <c r="B29" s="3"/>
    </row>
    <row r="30" spans="1:3" x14ac:dyDescent="0.4">
      <c r="B30" s="3"/>
    </row>
    <row r="31" spans="1:3" x14ac:dyDescent="0.4">
      <c r="B31" s="3"/>
    </row>
    <row r="32" spans="1:3" x14ac:dyDescent="0.4">
      <c r="B32" s="3"/>
    </row>
    <row r="33" spans="2:2" x14ac:dyDescent="0.4">
      <c r="B33" s="3"/>
    </row>
    <row r="34" spans="2:2" x14ac:dyDescent="0.4">
      <c r="B34" s="3"/>
    </row>
    <row r="35" spans="2:2" x14ac:dyDescent="0.4">
      <c r="B35" s="3"/>
    </row>
    <row r="36" spans="2:2" x14ac:dyDescent="0.4">
      <c r="B36" s="3"/>
    </row>
    <row r="37" spans="2:2" x14ac:dyDescent="0.4">
      <c r="B37" s="3"/>
    </row>
    <row r="38" spans="2:2" x14ac:dyDescent="0.4">
      <c r="B38" s="3"/>
    </row>
    <row r="39" spans="2:2" x14ac:dyDescent="0.4">
      <c r="B39" s="3"/>
    </row>
    <row r="40" spans="2:2" x14ac:dyDescent="0.4">
      <c r="B40" s="3"/>
    </row>
    <row r="41" spans="2:2" x14ac:dyDescent="0.4">
      <c r="B41" s="3"/>
    </row>
    <row r="42" spans="2:2" x14ac:dyDescent="0.4">
      <c r="B42" s="3"/>
    </row>
    <row r="43" spans="2:2" x14ac:dyDescent="0.4">
      <c r="B43" s="3"/>
    </row>
    <row r="44" spans="2:2" x14ac:dyDescent="0.4">
      <c r="B44" s="3"/>
    </row>
    <row r="45" spans="2:2" x14ac:dyDescent="0.4">
      <c r="B45" s="3"/>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B51AF-B8ED-4C3D-849F-88588C91EC8D}">
  <sheetPr>
    <tabColor rgb="FF6699FF"/>
  </sheetPr>
  <dimension ref="A1:C20"/>
  <sheetViews>
    <sheetView view="pageBreakPreview" zoomScaleNormal="100" zoomScaleSheetLayoutView="100" workbookViewId="0">
      <selection activeCell="L7" sqref="L7"/>
    </sheetView>
  </sheetViews>
  <sheetFormatPr defaultRowHeight="18.75" x14ac:dyDescent="0.4"/>
  <cols>
    <col min="1" max="1" width="12.375" bestFit="1" customWidth="1"/>
    <col min="2" max="2" width="9" bestFit="1" customWidth="1"/>
    <col min="3" max="3" width="26.25" bestFit="1" customWidth="1"/>
  </cols>
  <sheetData>
    <row r="1" spans="1:3" x14ac:dyDescent="0.4">
      <c r="A1" t="s">
        <v>102</v>
      </c>
    </row>
    <row r="2" spans="1:3" x14ac:dyDescent="0.4">
      <c r="A2" s="2" t="s">
        <v>2</v>
      </c>
      <c r="B2" s="4">
        <v>46023</v>
      </c>
      <c r="C2" s="2"/>
    </row>
    <row r="3" spans="1:3" x14ac:dyDescent="0.4">
      <c r="A3" s="2" t="s">
        <v>3</v>
      </c>
      <c r="B3" s="4">
        <v>46034</v>
      </c>
      <c r="C3" s="2"/>
    </row>
    <row r="4" spans="1:3" x14ac:dyDescent="0.4">
      <c r="A4" s="2" t="s">
        <v>4</v>
      </c>
      <c r="B4" s="4">
        <v>46064</v>
      </c>
      <c r="C4" s="2"/>
    </row>
    <row r="5" spans="1:3" x14ac:dyDescent="0.4">
      <c r="A5" s="2" t="s">
        <v>7</v>
      </c>
      <c r="B5" s="4">
        <v>46076</v>
      </c>
      <c r="C5" s="2"/>
    </row>
    <row r="6" spans="1:3" x14ac:dyDescent="0.4">
      <c r="A6" s="2" t="s">
        <v>8</v>
      </c>
      <c r="B6" s="4">
        <v>46101</v>
      </c>
      <c r="C6" s="2"/>
    </row>
    <row r="7" spans="1:3" x14ac:dyDescent="0.4">
      <c r="A7" s="2" t="s">
        <v>105</v>
      </c>
      <c r="B7" s="4">
        <v>45776</v>
      </c>
      <c r="C7" s="2"/>
    </row>
    <row r="8" spans="1:3" x14ac:dyDescent="0.4">
      <c r="A8" s="2" t="s">
        <v>106</v>
      </c>
      <c r="B8" s="4">
        <v>45780</v>
      </c>
      <c r="C8" s="2"/>
    </row>
    <row r="9" spans="1:3" x14ac:dyDescent="0.4">
      <c r="A9" s="2" t="s">
        <v>11</v>
      </c>
      <c r="B9" s="4">
        <v>46146</v>
      </c>
      <c r="C9" s="2"/>
    </row>
    <row r="10" spans="1:3" x14ac:dyDescent="0.4">
      <c r="A10" s="2" t="s">
        <v>12</v>
      </c>
      <c r="B10" s="4">
        <v>46147</v>
      </c>
      <c r="C10" s="2"/>
    </row>
    <row r="11" spans="1:3" x14ac:dyDescent="0.4">
      <c r="A11" s="2" t="s">
        <v>104</v>
      </c>
      <c r="B11" s="4">
        <v>46148</v>
      </c>
      <c r="C11" s="2"/>
    </row>
    <row r="12" spans="1:3" x14ac:dyDescent="0.4">
      <c r="A12" s="2" t="s">
        <v>13</v>
      </c>
      <c r="B12" s="4">
        <v>46223</v>
      </c>
      <c r="C12" s="2"/>
    </row>
    <row r="13" spans="1:3" x14ac:dyDescent="0.4">
      <c r="A13" s="2" t="s">
        <v>14</v>
      </c>
      <c r="B13" s="4">
        <v>46245</v>
      </c>
      <c r="C13" s="2"/>
    </row>
    <row r="14" spans="1:3" x14ac:dyDescent="0.4">
      <c r="A14" s="2" t="s">
        <v>15</v>
      </c>
      <c r="B14" s="4">
        <v>46286</v>
      </c>
      <c r="C14" s="2"/>
    </row>
    <row r="15" spans="1:3" x14ac:dyDescent="0.4">
      <c r="A15" s="2" t="s">
        <v>103</v>
      </c>
      <c r="B15" s="4">
        <v>46287</v>
      </c>
      <c r="C15" s="2"/>
    </row>
    <row r="16" spans="1:3" x14ac:dyDescent="0.4">
      <c r="A16" s="2" t="s">
        <v>16</v>
      </c>
      <c r="B16" s="4">
        <v>46288</v>
      </c>
      <c r="C16" s="2"/>
    </row>
    <row r="17" spans="1:3" x14ac:dyDescent="0.4">
      <c r="A17" s="2" t="s">
        <v>17</v>
      </c>
      <c r="B17" s="4">
        <v>46307</v>
      </c>
      <c r="C17" s="2"/>
    </row>
    <row r="18" spans="1:3" x14ac:dyDescent="0.4">
      <c r="A18" s="2" t="s">
        <v>18</v>
      </c>
      <c r="B18" s="4">
        <v>46329</v>
      </c>
      <c r="C18" s="2"/>
    </row>
    <row r="19" spans="1:3" x14ac:dyDescent="0.4">
      <c r="A19" s="2" t="s">
        <v>19</v>
      </c>
      <c r="B19" s="4">
        <v>46349</v>
      </c>
      <c r="C19" s="2"/>
    </row>
    <row r="20" spans="1:3" x14ac:dyDescent="0.4">
      <c r="A20" s="2"/>
      <c r="B20" s="4"/>
      <c r="C20" s="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2424-2E91-4E64-A731-0052B9F2A01C}">
  <sheetPr codeName="Sheet1"/>
  <dimension ref="A1:M59"/>
  <sheetViews>
    <sheetView tabSelected="1" view="pageBreakPreview" zoomScale="85" zoomScaleNormal="100" zoomScaleSheetLayoutView="85" workbookViewId="0">
      <selection activeCell="K3" sqref="K3:L4"/>
    </sheetView>
  </sheetViews>
  <sheetFormatPr defaultRowHeight="18.75" x14ac:dyDescent="0.4"/>
  <cols>
    <col min="2" max="2" width="10.25" customWidth="1"/>
  </cols>
  <sheetData>
    <row r="1" spans="2:13" x14ac:dyDescent="0.4">
      <c r="B1" s="109"/>
      <c r="C1" s="110"/>
      <c r="D1" s="110"/>
      <c r="E1" s="111"/>
    </row>
    <row r="2" spans="2:13" ht="19.5" thickBot="1" x14ac:dyDescent="0.45">
      <c r="B2" s="112"/>
      <c r="C2" s="113"/>
      <c r="D2" s="113"/>
      <c r="E2" s="114"/>
      <c r="F2" t="s">
        <v>69</v>
      </c>
    </row>
    <row r="3" spans="2:13" ht="18" customHeight="1" x14ac:dyDescent="0.4">
      <c r="B3" s="115"/>
      <c r="C3" s="116"/>
      <c r="D3" s="116"/>
      <c r="E3" s="117"/>
      <c r="G3" s="132" t="s">
        <v>71</v>
      </c>
      <c r="H3" s="132"/>
      <c r="I3" s="92"/>
      <c r="J3" s="92"/>
      <c r="K3" s="121"/>
      <c r="L3" s="122"/>
    </row>
    <row r="4" spans="2:13" ht="18.600000000000001" customHeight="1" thickBot="1" x14ac:dyDescent="0.45">
      <c r="B4" s="118"/>
      <c r="C4" s="119"/>
      <c r="D4" s="119"/>
      <c r="E4" s="120"/>
      <c r="F4" t="s">
        <v>31</v>
      </c>
      <c r="G4" s="132"/>
      <c r="H4" s="132"/>
      <c r="I4" s="92"/>
      <c r="J4" s="92"/>
      <c r="K4" s="123"/>
      <c r="L4" s="124"/>
      <c r="M4" t="s">
        <v>68</v>
      </c>
    </row>
    <row r="5" spans="2:13" x14ac:dyDescent="0.4">
      <c r="B5" s="1"/>
    </row>
    <row r="6" spans="2:13" x14ac:dyDescent="0.4">
      <c r="B6" s="1"/>
      <c r="I6" t="s">
        <v>32</v>
      </c>
      <c r="J6" s="125"/>
      <c r="K6" s="125"/>
      <c r="L6" s="125"/>
      <c r="M6" s="125"/>
    </row>
    <row r="7" spans="2:13" x14ac:dyDescent="0.4">
      <c r="B7" s="1"/>
    </row>
    <row r="8" spans="2:13" x14ac:dyDescent="0.4">
      <c r="B8" s="1" t="s">
        <v>33</v>
      </c>
    </row>
    <row r="9" spans="2:13" ht="19.5" thickBot="1" x14ac:dyDescent="0.45">
      <c r="B9" s="107" t="s">
        <v>34</v>
      </c>
      <c r="C9" s="107"/>
      <c r="D9" s="107"/>
      <c r="E9" s="108" t="s">
        <v>35</v>
      </c>
      <c r="F9" s="108"/>
      <c r="G9" s="108"/>
      <c r="H9" s="108"/>
      <c r="I9" s="108"/>
      <c r="J9" s="108"/>
      <c r="K9" s="108"/>
      <c r="L9" s="108"/>
    </row>
    <row r="10" spans="2:13" ht="19.5" thickTop="1" x14ac:dyDescent="0.4">
      <c r="B10" s="126"/>
      <c r="C10" s="126"/>
      <c r="D10" s="126"/>
      <c r="E10" s="127"/>
      <c r="F10" s="127"/>
      <c r="G10" s="127"/>
      <c r="H10" s="127"/>
      <c r="I10" s="127"/>
      <c r="J10" s="127"/>
      <c r="K10" s="127"/>
      <c r="L10" s="127"/>
    </row>
    <row r="11" spans="2:13" x14ac:dyDescent="0.4">
      <c r="B11" s="128"/>
      <c r="C11" s="128"/>
      <c r="D11" s="128"/>
      <c r="E11" s="129"/>
      <c r="F11" s="129"/>
      <c r="G11" s="129"/>
      <c r="H11" s="129"/>
      <c r="I11" s="129"/>
      <c r="J11" s="129"/>
      <c r="K11" s="129"/>
      <c r="L11" s="129"/>
    </row>
    <row r="12" spans="2:13" x14ac:dyDescent="0.4">
      <c r="B12" s="128"/>
      <c r="C12" s="128"/>
      <c r="D12" s="128"/>
      <c r="E12" s="129"/>
      <c r="F12" s="129"/>
      <c r="G12" s="129"/>
      <c r="H12" s="129"/>
      <c r="I12" s="129"/>
      <c r="J12" s="129"/>
      <c r="K12" s="129"/>
      <c r="L12" s="129"/>
    </row>
    <row r="13" spans="2:13" x14ac:dyDescent="0.4">
      <c r="B13" s="128"/>
      <c r="C13" s="128"/>
      <c r="D13" s="128"/>
      <c r="E13" s="129"/>
      <c r="F13" s="129"/>
      <c r="G13" s="129"/>
      <c r="H13" s="129"/>
      <c r="I13" s="129"/>
      <c r="J13" s="129"/>
      <c r="K13" s="129"/>
      <c r="L13" s="129"/>
    </row>
    <row r="14" spans="2:13" x14ac:dyDescent="0.4">
      <c r="B14" s="128"/>
      <c r="C14" s="128"/>
      <c r="D14" s="128"/>
      <c r="E14" s="129"/>
      <c r="F14" s="129"/>
      <c r="G14" s="129"/>
      <c r="H14" s="129"/>
      <c r="I14" s="129"/>
      <c r="J14" s="129"/>
      <c r="K14" s="129"/>
      <c r="L14" s="129"/>
    </row>
    <row r="15" spans="2:13" x14ac:dyDescent="0.4">
      <c r="B15" s="130"/>
      <c r="C15" s="130"/>
      <c r="D15" s="130"/>
      <c r="E15" s="131"/>
      <c r="F15" s="131"/>
      <c r="G15" s="131"/>
      <c r="H15" s="131"/>
      <c r="I15" s="131"/>
      <c r="J15" s="131"/>
      <c r="K15" s="131"/>
      <c r="L15" s="131"/>
    </row>
    <row r="16" spans="2:13" x14ac:dyDescent="0.4">
      <c r="B16" s="1"/>
    </row>
    <row r="17" spans="2:13" x14ac:dyDescent="0.4">
      <c r="B17" s="1" t="s">
        <v>36</v>
      </c>
    </row>
    <row r="18" spans="2:13" ht="19.5" thickBot="1" x14ac:dyDescent="0.45">
      <c r="B18" s="107" t="s">
        <v>34</v>
      </c>
      <c r="C18" s="107"/>
      <c r="D18" s="107"/>
      <c r="E18" s="108" t="s">
        <v>26</v>
      </c>
      <c r="F18" s="108"/>
      <c r="G18" s="108"/>
      <c r="H18" s="108"/>
      <c r="I18" s="108"/>
      <c r="J18" s="108"/>
      <c r="K18" s="108"/>
      <c r="L18" s="108"/>
    </row>
    <row r="19" spans="2:13" ht="19.5" thickTop="1" x14ac:dyDescent="0.4">
      <c r="B19" s="126"/>
      <c r="C19" s="126"/>
      <c r="D19" s="126"/>
      <c r="E19" s="127"/>
      <c r="F19" s="127"/>
      <c r="G19" s="127"/>
      <c r="H19" s="127"/>
      <c r="I19" s="127"/>
      <c r="J19" s="127"/>
      <c r="K19" s="127"/>
      <c r="L19" s="127"/>
    </row>
    <row r="20" spans="2:13" x14ac:dyDescent="0.4">
      <c r="B20" s="128"/>
      <c r="C20" s="128"/>
      <c r="D20" s="128"/>
      <c r="E20" s="129"/>
      <c r="F20" s="129"/>
      <c r="G20" s="129"/>
      <c r="H20" s="129"/>
      <c r="I20" s="129"/>
      <c r="J20" s="129"/>
      <c r="K20" s="129"/>
      <c r="L20" s="129"/>
    </row>
    <row r="21" spans="2:13" x14ac:dyDescent="0.4">
      <c r="B21" s="1"/>
    </row>
    <row r="22" spans="2:13" x14ac:dyDescent="0.4">
      <c r="B22" s="1"/>
    </row>
    <row r="24" spans="2:13" x14ac:dyDescent="0.4">
      <c r="B24" s="84" t="s">
        <v>78</v>
      </c>
    </row>
    <row r="25" spans="2:13" x14ac:dyDescent="0.4">
      <c r="C25" s="101" t="s">
        <v>24</v>
      </c>
      <c r="D25" s="102"/>
      <c r="E25" s="102"/>
      <c r="F25" s="102"/>
      <c r="G25" s="85"/>
      <c r="I25" s="86" t="s">
        <v>25</v>
      </c>
      <c r="J25" s="87"/>
      <c r="K25" s="87"/>
      <c r="L25" s="87"/>
      <c r="M25" s="87"/>
    </row>
    <row r="26" spans="2:13" x14ac:dyDescent="0.4">
      <c r="B26" s="82" t="s">
        <v>1</v>
      </c>
      <c r="C26" s="28" t="s">
        <v>21</v>
      </c>
      <c r="D26" s="28" t="s">
        <v>22</v>
      </c>
      <c r="E26" s="97" t="s">
        <v>76</v>
      </c>
      <c r="F26" s="28" t="s">
        <v>23</v>
      </c>
      <c r="G26" s="27" t="s">
        <v>29</v>
      </c>
      <c r="I26" s="97" t="s">
        <v>21</v>
      </c>
      <c r="J26" s="97" t="s">
        <v>22</v>
      </c>
      <c r="K26" s="97" t="s">
        <v>76</v>
      </c>
      <c r="L26" s="97" t="s">
        <v>23</v>
      </c>
      <c r="M26" s="97" t="s">
        <v>29</v>
      </c>
    </row>
    <row r="27" spans="2:13" x14ac:dyDescent="0.4">
      <c r="B27" s="2">
        <v>4</v>
      </c>
      <c r="C27" s="2">
        <f>'４月'!C38</f>
        <v>0</v>
      </c>
      <c r="D27" s="2">
        <f>'４月'!C39</f>
        <v>0</v>
      </c>
      <c r="E27" s="2">
        <f>'４月'!C40</f>
        <v>0</v>
      </c>
      <c r="F27" s="2">
        <f>'４月'!C41</f>
        <v>0</v>
      </c>
      <c r="G27" s="88">
        <f>'４月'!F38</f>
        <v>0</v>
      </c>
      <c r="I27" s="2">
        <f>'４月'!K38</f>
        <v>0</v>
      </c>
      <c r="J27" s="2">
        <f>'４月'!K39</f>
        <v>0</v>
      </c>
      <c r="K27" s="2">
        <f>'４月'!K40</f>
        <v>0</v>
      </c>
      <c r="L27" s="2">
        <f>'４月'!K41</f>
        <v>0</v>
      </c>
      <c r="M27" s="88">
        <f>'４月'!N38</f>
        <v>0</v>
      </c>
    </row>
    <row r="28" spans="2:13" x14ac:dyDescent="0.4">
      <c r="B28" s="2">
        <v>5</v>
      </c>
      <c r="C28" s="2">
        <f>'５月'!C38</f>
        <v>0</v>
      </c>
      <c r="D28" s="2">
        <f>'５月'!C39</f>
        <v>0</v>
      </c>
      <c r="E28" s="2">
        <f>'５月'!C40</f>
        <v>0</v>
      </c>
      <c r="F28" s="2">
        <f>'５月'!C41</f>
        <v>0</v>
      </c>
      <c r="G28" s="88">
        <f>'５月'!F38</f>
        <v>0</v>
      </c>
      <c r="I28" s="2">
        <f>'５月'!K38</f>
        <v>0</v>
      </c>
      <c r="J28" s="2">
        <f>'５月'!K39</f>
        <v>0</v>
      </c>
      <c r="K28" s="2">
        <f>'５月'!K40</f>
        <v>0</v>
      </c>
      <c r="L28" s="2">
        <f>'５月'!K41</f>
        <v>0</v>
      </c>
      <c r="M28" s="88">
        <f>'５月'!N38</f>
        <v>0</v>
      </c>
    </row>
    <row r="29" spans="2:13" x14ac:dyDescent="0.4">
      <c r="B29" s="2">
        <v>6</v>
      </c>
      <c r="C29" s="2">
        <f>'６月'!C38</f>
        <v>0</v>
      </c>
      <c r="D29" s="2">
        <f>'６月'!C39</f>
        <v>0</v>
      </c>
      <c r="E29" s="2">
        <f>'６月'!C40</f>
        <v>0</v>
      </c>
      <c r="F29" s="2">
        <f>'６月'!C41</f>
        <v>0</v>
      </c>
      <c r="G29" s="88">
        <f>'６月'!F38</f>
        <v>0</v>
      </c>
      <c r="I29" s="2">
        <f>'６月'!K38</f>
        <v>0</v>
      </c>
      <c r="J29" s="2">
        <f>'６月'!K39</f>
        <v>0</v>
      </c>
      <c r="K29" s="2">
        <f>'６月'!K40</f>
        <v>0</v>
      </c>
      <c r="L29" s="2">
        <f>'６月'!K41</f>
        <v>0</v>
      </c>
      <c r="M29" s="88">
        <f>'６月'!N38</f>
        <v>0</v>
      </c>
    </row>
    <row r="30" spans="2:13" x14ac:dyDescent="0.4">
      <c r="B30" s="2">
        <v>7</v>
      </c>
      <c r="C30" s="2">
        <f>'７月'!C38</f>
        <v>0</v>
      </c>
      <c r="D30" s="2">
        <f>'７月'!C39</f>
        <v>0</v>
      </c>
      <c r="E30" s="2">
        <f>'７月'!C40</f>
        <v>0</v>
      </c>
      <c r="F30" s="2">
        <f>'７月'!C41</f>
        <v>0</v>
      </c>
      <c r="G30" s="88">
        <f>'７月'!F38</f>
        <v>0</v>
      </c>
      <c r="I30" s="2">
        <f>'７月'!K38</f>
        <v>0</v>
      </c>
      <c r="J30" s="2">
        <f>'７月'!K39</f>
        <v>0</v>
      </c>
      <c r="K30" s="2">
        <f>'７月'!K40</f>
        <v>0</v>
      </c>
      <c r="L30" s="2">
        <f>'７月'!K41</f>
        <v>0</v>
      </c>
      <c r="M30" s="88">
        <f>'７月'!N38</f>
        <v>0</v>
      </c>
    </row>
    <row r="31" spans="2:13" x14ac:dyDescent="0.4">
      <c r="B31" s="2">
        <v>8</v>
      </c>
      <c r="C31" s="2">
        <f>'８月'!C38</f>
        <v>0</v>
      </c>
      <c r="D31" s="2">
        <f>'８月'!C39</f>
        <v>0</v>
      </c>
      <c r="E31" s="2">
        <f>'８月'!C40</f>
        <v>0</v>
      </c>
      <c r="F31" s="2">
        <f>'８月'!C41</f>
        <v>0</v>
      </c>
      <c r="G31" s="88">
        <f>'８月'!F38</f>
        <v>0</v>
      </c>
      <c r="I31" s="2">
        <f>'８月'!K38</f>
        <v>0</v>
      </c>
      <c r="J31" s="2">
        <f>'８月'!K39</f>
        <v>0</v>
      </c>
      <c r="K31" s="2">
        <f>'８月'!K40</f>
        <v>0</v>
      </c>
      <c r="L31" s="2">
        <f>'８月'!K41</f>
        <v>0</v>
      </c>
      <c r="M31" s="88">
        <f>'８月'!N38</f>
        <v>0</v>
      </c>
    </row>
    <row r="32" spans="2:13" x14ac:dyDescent="0.4">
      <c r="B32" s="2">
        <v>9</v>
      </c>
      <c r="C32" s="2">
        <f>'９月'!C38</f>
        <v>0</v>
      </c>
      <c r="D32" s="2">
        <f>'９月'!C39</f>
        <v>0</v>
      </c>
      <c r="E32" s="2">
        <f>'９月'!C40</f>
        <v>0</v>
      </c>
      <c r="F32" s="2">
        <f>'９月'!C41</f>
        <v>0</v>
      </c>
      <c r="G32" s="88">
        <f>'９月'!F38</f>
        <v>0</v>
      </c>
      <c r="I32" s="2">
        <f>'９月'!K38</f>
        <v>0</v>
      </c>
      <c r="J32" s="2">
        <f>'９月'!K39</f>
        <v>0</v>
      </c>
      <c r="K32" s="2">
        <f>'９月'!K40</f>
        <v>0</v>
      </c>
      <c r="L32" s="2">
        <f>'９月'!K41</f>
        <v>0</v>
      </c>
      <c r="M32" s="88">
        <f>'９月'!N38</f>
        <v>0</v>
      </c>
    </row>
    <row r="33" spans="1:13" x14ac:dyDescent="0.4">
      <c r="B33" s="2">
        <v>10</v>
      </c>
      <c r="C33" s="2">
        <f>'10月'!C38</f>
        <v>0</v>
      </c>
      <c r="D33" s="2">
        <f>'10月'!C39</f>
        <v>0</v>
      </c>
      <c r="E33" s="2">
        <f>'10月'!C40</f>
        <v>0</v>
      </c>
      <c r="F33" s="2">
        <f>'10月'!C41</f>
        <v>0</v>
      </c>
      <c r="G33" s="88">
        <f>'10月'!F38</f>
        <v>0</v>
      </c>
      <c r="I33" s="2">
        <f>'10月'!K38</f>
        <v>0</v>
      </c>
      <c r="J33" s="2">
        <f>'10月'!K39</f>
        <v>0</v>
      </c>
      <c r="K33" s="2">
        <f>'10月'!K40</f>
        <v>0</v>
      </c>
      <c r="L33" s="2">
        <f>'10月'!K41</f>
        <v>0</v>
      </c>
      <c r="M33" s="88">
        <f>'10月'!N38</f>
        <v>0</v>
      </c>
    </row>
    <row r="34" spans="1:13" x14ac:dyDescent="0.4">
      <c r="B34" s="2">
        <v>11</v>
      </c>
      <c r="C34" s="2">
        <f>'11月'!C38</f>
        <v>0</v>
      </c>
      <c r="D34" s="2">
        <f>'11月'!C39</f>
        <v>0</v>
      </c>
      <c r="E34" s="2">
        <f>'11月'!C40</f>
        <v>0</v>
      </c>
      <c r="F34" s="2">
        <f>'11月'!C41</f>
        <v>0</v>
      </c>
      <c r="G34" s="88">
        <f>'11月'!F38</f>
        <v>0</v>
      </c>
      <c r="I34" s="2">
        <f>'11月'!K38</f>
        <v>0</v>
      </c>
      <c r="J34" s="2">
        <f>'11月'!K39</f>
        <v>0</v>
      </c>
      <c r="K34" s="2">
        <f>'11月'!K40</f>
        <v>0</v>
      </c>
      <c r="L34" s="2">
        <f>'11月'!K41</f>
        <v>0</v>
      </c>
      <c r="M34" s="88">
        <f>'11月'!N38</f>
        <v>0</v>
      </c>
    </row>
    <row r="35" spans="1:13" x14ac:dyDescent="0.4">
      <c r="B35" s="2">
        <v>12</v>
      </c>
      <c r="C35" s="2">
        <f>'12月'!C38</f>
        <v>0</v>
      </c>
      <c r="D35" s="2">
        <f>'12月'!C39</f>
        <v>0</v>
      </c>
      <c r="E35" s="2">
        <f>'12月'!C40</f>
        <v>0</v>
      </c>
      <c r="F35" s="2">
        <f>'12月'!C41</f>
        <v>0</v>
      </c>
      <c r="G35" s="88">
        <f>'12月'!F38</f>
        <v>0</v>
      </c>
      <c r="I35" s="2">
        <f>'12月'!K38</f>
        <v>0</v>
      </c>
      <c r="J35" s="2">
        <f>'12月'!K39</f>
        <v>0</v>
      </c>
      <c r="K35" s="2">
        <f>'12月'!K40</f>
        <v>0</v>
      </c>
      <c r="L35" s="2">
        <f>'12月'!K41</f>
        <v>0</v>
      </c>
      <c r="M35" s="88">
        <f>'12月'!N38</f>
        <v>0</v>
      </c>
    </row>
    <row r="36" spans="1:13" x14ac:dyDescent="0.4">
      <c r="B36" s="2">
        <v>1</v>
      </c>
      <c r="C36" s="2">
        <f>'１月'!C38</f>
        <v>0</v>
      </c>
      <c r="D36" s="2">
        <f>'１月'!C39</f>
        <v>0</v>
      </c>
      <c r="E36" s="2">
        <f>'１月'!C40</f>
        <v>0</v>
      </c>
      <c r="F36" s="2">
        <f>'１月'!C41</f>
        <v>0</v>
      </c>
      <c r="G36" s="88">
        <f>'１月'!F38</f>
        <v>0</v>
      </c>
      <c r="I36" s="2">
        <f>'１月'!K38</f>
        <v>0</v>
      </c>
      <c r="J36" s="2">
        <f>'１月'!K39</f>
        <v>0</v>
      </c>
      <c r="K36" s="2">
        <f>'１月'!K40</f>
        <v>0</v>
      </c>
      <c r="L36" s="2">
        <f>'１月'!K41</f>
        <v>0</v>
      </c>
      <c r="M36" s="88">
        <f>'１月'!N38</f>
        <v>0</v>
      </c>
    </row>
    <row r="37" spans="1:13" x14ac:dyDescent="0.4">
      <c r="B37" s="2">
        <v>2</v>
      </c>
      <c r="C37" s="2">
        <f>'２月'!C38</f>
        <v>0</v>
      </c>
      <c r="D37" s="2">
        <f>'２月'!C39</f>
        <v>0</v>
      </c>
      <c r="E37" s="2">
        <f>'２月'!C40</f>
        <v>0</v>
      </c>
      <c r="F37" s="2">
        <f>'２月'!C41</f>
        <v>0</v>
      </c>
      <c r="G37" s="88">
        <f>'２月'!F38</f>
        <v>0</v>
      </c>
      <c r="I37" s="2">
        <f>'２月'!K38</f>
        <v>0</v>
      </c>
      <c r="J37" s="2">
        <f>'２月'!K39</f>
        <v>0</v>
      </c>
      <c r="K37" s="2">
        <f>'２月'!K40</f>
        <v>0</v>
      </c>
      <c r="L37" s="2">
        <f>'２月'!K41</f>
        <v>0</v>
      </c>
      <c r="M37" s="88">
        <f>'２月'!N38</f>
        <v>0</v>
      </c>
    </row>
    <row r="38" spans="1:13" x14ac:dyDescent="0.4">
      <c r="B38" s="2">
        <v>3</v>
      </c>
      <c r="C38" s="2">
        <f>'３月'!C38</f>
        <v>0</v>
      </c>
      <c r="D38" s="2">
        <f>'３月'!C39</f>
        <v>0</v>
      </c>
      <c r="E38" s="2">
        <f>'３月'!C40</f>
        <v>0</v>
      </c>
      <c r="F38" s="2">
        <f>'３月'!C41</f>
        <v>0</v>
      </c>
      <c r="G38" s="88">
        <f>'３月'!F38</f>
        <v>0</v>
      </c>
      <c r="I38" s="2">
        <f>'３月'!K38</f>
        <v>0</v>
      </c>
      <c r="J38" s="2">
        <f>'３月'!K39</f>
        <v>0</v>
      </c>
      <c r="K38" s="2">
        <f>'３月'!K40</f>
        <v>0</v>
      </c>
      <c r="L38" s="2">
        <f>'３月'!K41</f>
        <v>0</v>
      </c>
      <c r="M38" s="88">
        <f>'３月'!N38</f>
        <v>0</v>
      </c>
    </row>
    <row r="39" spans="1:13" x14ac:dyDescent="0.4">
      <c r="B39" s="82" t="s">
        <v>37</v>
      </c>
      <c r="C39" s="2">
        <f>SUM(C27:C38)</f>
        <v>0</v>
      </c>
      <c r="D39" s="2">
        <f t="shared" ref="D39:G39" si="0">SUM(D27:D38)</f>
        <v>0</v>
      </c>
      <c r="E39" s="2">
        <f>SUM(E27:E38)</f>
        <v>0</v>
      </c>
      <c r="F39" s="2">
        <f t="shared" si="0"/>
        <v>0</v>
      </c>
      <c r="G39" s="88">
        <f t="shared" si="0"/>
        <v>0</v>
      </c>
      <c r="I39" s="2">
        <f>SUM(I27:I38)</f>
        <v>0</v>
      </c>
      <c r="J39" s="2">
        <f t="shared" ref="J39:L39" si="1">SUM(J27:J38)</f>
        <v>0</v>
      </c>
      <c r="K39" s="2">
        <f>SUM(K27:K38)</f>
        <v>0</v>
      </c>
      <c r="L39" s="2">
        <f t="shared" si="1"/>
        <v>0</v>
      </c>
      <c r="M39" s="88">
        <f>SUM(M27:M38)</f>
        <v>0</v>
      </c>
    </row>
    <row r="40" spans="1:13" ht="19.5" thickBot="1" x14ac:dyDescent="0.45"/>
    <row r="41" spans="1:13" ht="19.5" thickBot="1" x14ac:dyDescent="0.45">
      <c r="E41" s="29" t="s">
        <v>56</v>
      </c>
      <c r="F41" s="80">
        <f>'４月'!C43+'５月'!C43+'６月'!C43+'７月'!C43+'８月'!C43+'９月'!C43+'10月'!C43+'11月'!C43+'12月'!C43+'１月'!C43+'２月'!C43+'３月'!C43</f>
        <v>0</v>
      </c>
      <c r="G41" s="5" t="s">
        <v>45</v>
      </c>
      <c r="K41" s="89" t="s">
        <v>55</v>
      </c>
      <c r="L41" s="81">
        <f>'４月'!K43+'５月'!K43+'６月'!K43+'７月'!K43+'８月'!K43+'９月'!K43+'10月'!K43+'11月'!K43+'12月'!K43+'１月'!K43+'２月'!K43+'３月'!K43</f>
        <v>0</v>
      </c>
      <c r="M41" s="5" t="s">
        <v>45</v>
      </c>
    </row>
    <row r="43" spans="1:13" x14ac:dyDescent="0.4">
      <c r="B43" s="105" t="s">
        <v>79</v>
      </c>
    </row>
    <row r="44" spans="1:13" x14ac:dyDescent="0.4">
      <c r="A44" s="103" t="s">
        <v>80</v>
      </c>
      <c r="B44" t="s">
        <v>71</v>
      </c>
    </row>
    <row r="45" spans="1:13" x14ac:dyDescent="0.4">
      <c r="B45" t="s">
        <v>82</v>
      </c>
    </row>
    <row r="46" spans="1:13" x14ac:dyDescent="0.4">
      <c r="B46" t="s">
        <v>83</v>
      </c>
    </row>
    <row r="48" spans="1:13" x14ac:dyDescent="0.4">
      <c r="B48" s="104" t="s">
        <v>81</v>
      </c>
    </row>
    <row r="49" spans="1:2" x14ac:dyDescent="0.4">
      <c r="B49" s="104" t="s">
        <v>91</v>
      </c>
    </row>
    <row r="50" spans="1:2" x14ac:dyDescent="0.4">
      <c r="B50" t="s">
        <v>84</v>
      </c>
    </row>
    <row r="51" spans="1:2" x14ac:dyDescent="0.4">
      <c r="B51" t="s">
        <v>85</v>
      </c>
    </row>
    <row r="53" spans="1:2" x14ac:dyDescent="0.4">
      <c r="A53" s="83" t="s">
        <v>92</v>
      </c>
      <c r="B53" t="s">
        <v>97</v>
      </c>
    </row>
    <row r="54" spans="1:2" x14ac:dyDescent="0.4">
      <c r="B54" t="s">
        <v>94</v>
      </c>
    </row>
    <row r="55" spans="1:2" x14ac:dyDescent="0.4">
      <c r="B55" t="s">
        <v>93</v>
      </c>
    </row>
    <row r="56" spans="1:2" x14ac:dyDescent="0.4">
      <c r="A56" s="83" t="s">
        <v>92</v>
      </c>
      <c r="B56" t="s">
        <v>98</v>
      </c>
    </row>
    <row r="57" spans="1:2" x14ac:dyDescent="0.4">
      <c r="A57" s="83" t="s">
        <v>92</v>
      </c>
      <c r="B57" t="s">
        <v>99</v>
      </c>
    </row>
    <row r="58" spans="1:2" x14ac:dyDescent="0.4">
      <c r="B58" t="s">
        <v>95</v>
      </c>
    </row>
    <row r="59" spans="1:2" x14ac:dyDescent="0.4">
      <c r="B59" t="s">
        <v>96</v>
      </c>
    </row>
  </sheetData>
  <mergeCells count="25">
    <mergeCell ref="B1:E2"/>
    <mergeCell ref="K3:L4"/>
    <mergeCell ref="B3:E4"/>
    <mergeCell ref="J6:M6"/>
    <mergeCell ref="B9:D9"/>
    <mergeCell ref="E9:L9"/>
    <mergeCell ref="G3:H4"/>
    <mergeCell ref="E15:L15"/>
    <mergeCell ref="B10:D10"/>
    <mergeCell ref="B11:D11"/>
    <mergeCell ref="B12:D12"/>
    <mergeCell ref="B13:D13"/>
    <mergeCell ref="B14:D14"/>
    <mergeCell ref="B15:D15"/>
    <mergeCell ref="E10:L10"/>
    <mergeCell ref="E11:L11"/>
    <mergeCell ref="E12:L12"/>
    <mergeCell ref="E13:L13"/>
    <mergeCell ref="E14:L14"/>
    <mergeCell ref="B18:D18"/>
    <mergeCell ref="E18:L18"/>
    <mergeCell ref="B19:D19"/>
    <mergeCell ref="E19:L19"/>
    <mergeCell ref="B20:D20"/>
    <mergeCell ref="E20:L20"/>
  </mergeCells>
  <phoneticPr fontId="1"/>
  <conditionalFormatting sqref="F41">
    <cfRule type="cellIs" dxfId="781" priority="3" operator="lessThan">
      <formula>52</formula>
    </cfRule>
  </conditionalFormatting>
  <conditionalFormatting sqref="L41">
    <cfRule type="cellIs" dxfId="780" priority="1" operator="lessThan">
      <formula>52</formula>
    </cfRule>
  </conditionalFormatting>
  <pageMargins left="0.7" right="0.7"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5" r:id="rId4" name="Check Box 17">
              <controlPr defaultSize="0" autoFill="0" autoLine="0" autoPict="0">
                <anchor moveWithCells="1">
                  <from>
                    <xdr:col>0</xdr:col>
                    <xdr:colOff>419100</xdr:colOff>
                    <xdr:row>44</xdr:row>
                    <xdr:rowOff>171450</xdr:rowOff>
                  </from>
                  <to>
                    <xdr:col>0</xdr:col>
                    <xdr:colOff>657225</xdr:colOff>
                    <xdr:row>46</xdr:row>
                    <xdr:rowOff>66675</xdr:rowOff>
                  </to>
                </anchor>
              </controlPr>
            </control>
          </mc:Choice>
        </mc:AlternateContent>
        <mc:AlternateContent xmlns:mc="http://schemas.openxmlformats.org/markup-compatibility/2006">
          <mc:Choice Requires="x14">
            <control shapeId="2066" r:id="rId5" name="Check Box 18">
              <controlPr defaultSize="0" autoFill="0" autoLine="0" autoPict="0">
                <anchor moveWithCells="1">
                  <from>
                    <xdr:col>0</xdr:col>
                    <xdr:colOff>419100</xdr:colOff>
                    <xdr:row>43</xdr:row>
                    <xdr:rowOff>171450</xdr:rowOff>
                  </from>
                  <to>
                    <xdr:col>0</xdr:col>
                    <xdr:colOff>657225</xdr:colOff>
                    <xdr:row>45</xdr:row>
                    <xdr:rowOff>66675</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0</xdr:col>
                    <xdr:colOff>428625</xdr:colOff>
                    <xdr:row>47</xdr:row>
                    <xdr:rowOff>171450</xdr:rowOff>
                  </from>
                  <to>
                    <xdr:col>0</xdr:col>
                    <xdr:colOff>666750</xdr:colOff>
                    <xdr:row>49</xdr:row>
                    <xdr:rowOff>66675</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0</xdr:col>
                    <xdr:colOff>428625</xdr:colOff>
                    <xdr:row>49</xdr:row>
                    <xdr:rowOff>171450</xdr:rowOff>
                  </from>
                  <to>
                    <xdr:col>0</xdr:col>
                    <xdr:colOff>666750</xdr:colOff>
                    <xdr:row>51</xdr:row>
                    <xdr:rowOff>66675</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0</xdr:col>
                    <xdr:colOff>428625</xdr:colOff>
                    <xdr:row>48</xdr:row>
                    <xdr:rowOff>190500</xdr:rowOff>
                  </from>
                  <to>
                    <xdr:col>0</xdr:col>
                    <xdr:colOff>666750</xdr:colOff>
                    <xdr:row>50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DD3C1-A156-415E-AA88-80F7B3C387C8}">
  <sheetPr>
    <pageSetUpPr fitToPage="1"/>
  </sheetPr>
  <dimension ref="A1:S45"/>
  <sheetViews>
    <sheetView view="pageBreakPreview" zoomScale="70" zoomScaleNormal="100" zoomScaleSheetLayoutView="70" workbookViewId="0">
      <selection activeCell="A2" sqref="A2"/>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5" width="12.875" style="6" customWidth="1"/>
    <col min="16" max="16" width="13.12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101</v>
      </c>
    </row>
    <row r="2" spans="1:19" ht="18" customHeight="1" x14ac:dyDescent="0.4">
      <c r="A2" s="14">
        <v>2024</v>
      </c>
      <c r="B2" s="6" t="s">
        <v>0</v>
      </c>
      <c r="E2" s="133" t="s">
        <v>38</v>
      </c>
      <c r="F2" s="10" t="s">
        <v>39</v>
      </c>
      <c r="G2" s="11"/>
      <c r="I2" s="135" t="str">
        <f>IF(年間活動計画!B3="","",年間活動計画!B3)</f>
        <v/>
      </c>
      <c r="J2" s="136"/>
    </row>
    <row r="3" spans="1:19" ht="18.600000000000001" customHeight="1" thickBot="1" x14ac:dyDescent="0.45">
      <c r="A3" s="15">
        <v>8</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45505</v>
      </c>
      <c r="B7" s="73"/>
      <c r="C7" s="59" t="s">
        <v>51</v>
      </c>
      <c r="D7" s="60">
        <v>0.58333333333333337</v>
      </c>
      <c r="E7" s="60">
        <v>0.70833333333333337</v>
      </c>
      <c r="F7" s="61">
        <f>IF(COUNT(E7,D7)&lt;2,"",E7-D7)</f>
        <v>0.125</v>
      </c>
      <c r="G7" s="62"/>
      <c r="H7" s="60"/>
      <c r="I7" s="63"/>
      <c r="J7" s="42"/>
      <c r="K7" s="64" t="str">
        <f>IF($G7="中止","休養日",IF(G7="",C7&amp;"",G7&amp;""))</f>
        <v>練習</v>
      </c>
      <c r="L7" s="60">
        <f t="shared" ref="L7:M37" si="0">IF($G7="中止","",IF(H7="",IF(D7="","",D7),IF(H7="","",H7)))</f>
        <v>0.58333333333333337</v>
      </c>
      <c r="M7" s="60">
        <f t="shared" si="0"/>
        <v>0.70833333333333337</v>
      </c>
      <c r="N7" s="61">
        <f>IF(COUNT(M7,L7)&lt;2,"",M7-L7)</f>
        <v>0.125</v>
      </c>
      <c r="O7" s="66"/>
      <c r="P7" s="67"/>
    </row>
    <row r="8" spans="1:19" x14ac:dyDescent="0.4">
      <c r="A8" s="74">
        <f>A7+1</f>
        <v>45506</v>
      </c>
      <c r="B8" s="75"/>
      <c r="C8" s="32" t="s">
        <v>52</v>
      </c>
      <c r="D8" s="9"/>
      <c r="E8" s="9"/>
      <c r="F8" s="33" t="str">
        <f t="shared" ref="F8:F37" si="1">IF(COUNT(E8,D8)&lt;2,"",E8-D8)</f>
        <v/>
      </c>
      <c r="G8" s="38"/>
      <c r="H8" s="9"/>
      <c r="I8" s="39"/>
      <c r="J8" s="42"/>
      <c r="K8" s="44" t="str">
        <f t="shared" ref="K8:K37" si="2">IF($G8="中止","休養日",IF(G8="",C8&amp;"",G8&amp;""))</f>
        <v>休養日</v>
      </c>
      <c r="L8" s="9" t="str">
        <f t="shared" si="0"/>
        <v/>
      </c>
      <c r="M8" s="9" t="str">
        <f t="shared" si="0"/>
        <v/>
      </c>
      <c r="N8" s="45" t="str">
        <f t="shared" ref="N8:N37" si="3">IF(COUNT(M8,L8)&lt;2,"",M8-L8)</f>
        <v/>
      </c>
      <c r="O8" s="68"/>
      <c r="P8" s="69"/>
    </row>
    <row r="9" spans="1:19" x14ac:dyDescent="0.4">
      <c r="A9" s="74">
        <f t="shared" ref="A9:A37" si="4">A8+1</f>
        <v>45507</v>
      </c>
      <c r="B9" s="75"/>
      <c r="C9" s="32" t="s">
        <v>51</v>
      </c>
      <c r="D9" s="9">
        <v>0.375</v>
      </c>
      <c r="E9" s="9">
        <v>0.54166666666666663</v>
      </c>
      <c r="F9" s="33">
        <f t="shared" si="1"/>
        <v>0.16666666666666663</v>
      </c>
      <c r="G9" s="38"/>
      <c r="H9" s="9"/>
      <c r="I9" s="39"/>
      <c r="J9" s="42"/>
      <c r="K9" s="44" t="str">
        <f t="shared" si="2"/>
        <v>練習</v>
      </c>
      <c r="L9" s="9">
        <f t="shared" si="0"/>
        <v>0.375</v>
      </c>
      <c r="M9" s="9">
        <f t="shared" si="0"/>
        <v>0.54166666666666663</v>
      </c>
      <c r="N9" s="45">
        <f t="shared" si="3"/>
        <v>0.16666666666666663</v>
      </c>
      <c r="O9" s="68"/>
      <c r="P9" s="69"/>
    </row>
    <row r="10" spans="1:19" x14ac:dyDescent="0.4">
      <c r="A10" s="74">
        <f t="shared" si="4"/>
        <v>45508</v>
      </c>
      <c r="B10" s="75"/>
      <c r="C10" s="32" t="s">
        <v>51</v>
      </c>
      <c r="D10" s="9">
        <v>0.375</v>
      </c>
      <c r="E10" s="9">
        <v>0.54166666666666663</v>
      </c>
      <c r="F10" s="33">
        <f t="shared" si="1"/>
        <v>0.16666666666666663</v>
      </c>
      <c r="G10" s="38"/>
      <c r="H10" s="9"/>
      <c r="I10" s="39"/>
      <c r="J10" s="42"/>
      <c r="K10" s="44" t="str">
        <f t="shared" si="2"/>
        <v>練習</v>
      </c>
      <c r="L10" s="9">
        <f t="shared" si="0"/>
        <v>0.375</v>
      </c>
      <c r="M10" s="9">
        <f t="shared" si="0"/>
        <v>0.54166666666666663</v>
      </c>
      <c r="N10" s="45">
        <f t="shared" si="3"/>
        <v>0.16666666666666663</v>
      </c>
      <c r="O10" s="68"/>
      <c r="P10" s="69"/>
    </row>
    <row r="11" spans="1:19" x14ac:dyDescent="0.4">
      <c r="A11" s="74">
        <f t="shared" si="4"/>
        <v>45509</v>
      </c>
      <c r="B11" s="75" t="s">
        <v>50</v>
      </c>
      <c r="C11" s="32" t="s">
        <v>53</v>
      </c>
      <c r="D11" s="9">
        <v>0.54166666666666663</v>
      </c>
      <c r="E11" s="9">
        <v>0.75</v>
      </c>
      <c r="F11" s="33">
        <f t="shared" si="1"/>
        <v>0.20833333333333337</v>
      </c>
      <c r="G11" s="38"/>
      <c r="H11" s="9"/>
      <c r="I11" s="39"/>
      <c r="J11" s="42"/>
      <c r="K11" s="44" t="str">
        <f t="shared" si="2"/>
        <v>試合等</v>
      </c>
      <c r="L11" s="9">
        <f t="shared" si="0"/>
        <v>0.54166666666666663</v>
      </c>
      <c r="M11" s="9">
        <f t="shared" si="0"/>
        <v>0.75</v>
      </c>
      <c r="N11" s="45">
        <f t="shared" si="3"/>
        <v>0.20833333333333337</v>
      </c>
      <c r="O11" s="68" t="s">
        <v>59</v>
      </c>
      <c r="P11" s="69"/>
    </row>
    <row r="12" spans="1:19" x14ac:dyDescent="0.4">
      <c r="A12" s="74">
        <f t="shared" si="4"/>
        <v>45510</v>
      </c>
      <c r="B12" s="75" t="s">
        <v>50</v>
      </c>
      <c r="C12" s="32" t="s">
        <v>53</v>
      </c>
      <c r="D12" s="9">
        <v>0.375</v>
      </c>
      <c r="E12" s="9">
        <v>0.75</v>
      </c>
      <c r="F12" s="33">
        <f t="shared" si="1"/>
        <v>0.375</v>
      </c>
      <c r="G12" s="38"/>
      <c r="H12" s="9"/>
      <c r="I12" s="39"/>
      <c r="J12" s="42"/>
      <c r="K12" s="44" t="str">
        <f t="shared" si="2"/>
        <v>試合等</v>
      </c>
      <c r="L12" s="9">
        <f t="shared" si="0"/>
        <v>0.375</v>
      </c>
      <c r="M12" s="9">
        <f t="shared" si="0"/>
        <v>0.75</v>
      </c>
      <c r="N12" s="45">
        <f t="shared" si="3"/>
        <v>0.375</v>
      </c>
      <c r="O12" s="68" t="s">
        <v>59</v>
      </c>
      <c r="P12" s="69"/>
    </row>
    <row r="13" spans="1:19" x14ac:dyDescent="0.4">
      <c r="A13" s="74">
        <f t="shared" si="4"/>
        <v>45511</v>
      </c>
      <c r="B13" s="75" t="s">
        <v>50</v>
      </c>
      <c r="C13" s="32" t="s">
        <v>53</v>
      </c>
      <c r="D13" s="9">
        <v>0.375</v>
      </c>
      <c r="E13" s="9">
        <v>0.75</v>
      </c>
      <c r="F13" s="33">
        <f t="shared" si="1"/>
        <v>0.375</v>
      </c>
      <c r="G13" s="38"/>
      <c r="H13" s="9"/>
      <c r="I13" s="39"/>
      <c r="J13" s="42"/>
      <c r="K13" s="44" t="str">
        <f t="shared" si="2"/>
        <v>試合等</v>
      </c>
      <c r="L13" s="9">
        <f t="shared" si="0"/>
        <v>0.375</v>
      </c>
      <c r="M13" s="9">
        <f t="shared" si="0"/>
        <v>0.75</v>
      </c>
      <c r="N13" s="45">
        <f t="shared" si="3"/>
        <v>0.375</v>
      </c>
      <c r="O13" s="68" t="s">
        <v>59</v>
      </c>
      <c r="P13" s="69"/>
    </row>
    <row r="14" spans="1:19" x14ac:dyDescent="0.4">
      <c r="A14" s="74">
        <f t="shared" si="4"/>
        <v>45512</v>
      </c>
      <c r="B14" s="75" t="s">
        <v>50</v>
      </c>
      <c r="C14" s="32" t="s">
        <v>53</v>
      </c>
      <c r="D14" s="9">
        <v>0.375</v>
      </c>
      <c r="E14" s="9">
        <v>0.75</v>
      </c>
      <c r="F14" s="33">
        <f t="shared" si="1"/>
        <v>0.375</v>
      </c>
      <c r="G14" s="38"/>
      <c r="H14" s="9"/>
      <c r="I14" s="39"/>
      <c r="J14" s="42"/>
      <c r="K14" s="44" t="str">
        <f t="shared" si="2"/>
        <v>試合等</v>
      </c>
      <c r="L14" s="9">
        <f t="shared" si="0"/>
        <v>0.375</v>
      </c>
      <c r="M14" s="9">
        <f t="shared" si="0"/>
        <v>0.75</v>
      </c>
      <c r="N14" s="45">
        <f t="shared" si="3"/>
        <v>0.375</v>
      </c>
      <c r="O14" s="68" t="s">
        <v>59</v>
      </c>
      <c r="P14" s="69"/>
      <c r="S14" s="31"/>
    </row>
    <row r="15" spans="1:19" x14ac:dyDescent="0.4">
      <c r="A15" s="74">
        <f t="shared" si="4"/>
        <v>45513</v>
      </c>
      <c r="B15" s="75" t="s">
        <v>50</v>
      </c>
      <c r="C15" s="32" t="s">
        <v>53</v>
      </c>
      <c r="D15" s="9">
        <v>0.375</v>
      </c>
      <c r="E15" s="9">
        <v>0.5</v>
      </c>
      <c r="F15" s="33">
        <f t="shared" si="1"/>
        <v>0.125</v>
      </c>
      <c r="G15" s="38"/>
      <c r="H15" s="9"/>
      <c r="I15" s="39"/>
      <c r="J15" s="42"/>
      <c r="K15" s="44" t="str">
        <f t="shared" si="2"/>
        <v>試合等</v>
      </c>
      <c r="L15" s="9">
        <f t="shared" si="0"/>
        <v>0.375</v>
      </c>
      <c r="M15" s="9">
        <f t="shared" si="0"/>
        <v>0.5</v>
      </c>
      <c r="N15" s="45">
        <f t="shared" si="3"/>
        <v>0.125</v>
      </c>
      <c r="O15" s="68" t="s">
        <v>59</v>
      </c>
      <c r="P15" s="69"/>
    </row>
    <row r="16" spans="1:19" x14ac:dyDescent="0.4">
      <c r="A16" s="74">
        <f t="shared" si="4"/>
        <v>45514</v>
      </c>
      <c r="B16" s="75" t="s">
        <v>46</v>
      </c>
      <c r="C16" s="32" t="s">
        <v>52</v>
      </c>
      <c r="D16" s="9"/>
      <c r="E16" s="9"/>
      <c r="F16" s="33" t="str">
        <f t="shared" si="1"/>
        <v/>
      </c>
      <c r="G16" s="38"/>
      <c r="H16" s="9"/>
      <c r="I16" s="39"/>
      <c r="J16" s="42"/>
      <c r="K16" s="44" t="str">
        <f t="shared" si="2"/>
        <v>休養日</v>
      </c>
      <c r="L16" s="9" t="str">
        <f t="shared" si="0"/>
        <v/>
      </c>
      <c r="M16" s="9" t="str">
        <f t="shared" si="0"/>
        <v/>
      </c>
      <c r="N16" s="45" t="str">
        <f t="shared" si="3"/>
        <v/>
      </c>
      <c r="O16" s="68"/>
      <c r="P16" s="69"/>
    </row>
    <row r="17" spans="1:16" x14ac:dyDescent="0.4">
      <c r="A17" s="74">
        <f t="shared" si="4"/>
        <v>45515</v>
      </c>
      <c r="B17" s="75" t="s">
        <v>46</v>
      </c>
      <c r="C17" s="32" t="s">
        <v>52</v>
      </c>
      <c r="D17" s="9"/>
      <c r="E17" s="9"/>
      <c r="F17" s="33" t="str">
        <f t="shared" si="1"/>
        <v/>
      </c>
      <c r="G17" s="38"/>
      <c r="H17" s="9"/>
      <c r="I17" s="39"/>
      <c r="J17" s="42"/>
      <c r="K17" s="44" t="str">
        <f t="shared" si="2"/>
        <v>休養日</v>
      </c>
      <c r="L17" s="9" t="str">
        <f t="shared" si="0"/>
        <v/>
      </c>
      <c r="M17" s="9" t="str">
        <f t="shared" si="0"/>
        <v/>
      </c>
      <c r="N17" s="45" t="str">
        <f t="shared" si="3"/>
        <v/>
      </c>
      <c r="O17" s="68"/>
      <c r="P17" s="69"/>
    </row>
    <row r="18" spans="1:16" x14ac:dyDescent="0.4">
      <c r="A18" s="74">
        <f t="shared" si="4"/>
        <v>45516</v>
      </c>
      <c r="B18" s="75" t="s">
        <v>46</v>
      </c>
      <c r="C18" s="32" t="s">
        <v>52</v>
      </c>
      <c r="D18" s="9"/>
      <c r="E18" s="9"/>
      <c r="F18" s="33" t="str">
        <f t="shared" si="1"/>
        <v/>
      </c>
      <c r="G18" s="38"/>
      <c r="H18" s="9"/>
      <c r="I18" s="39"/>
      <c r="J18" s="42"/>
      <c r="K18" s="44" t="str">
        <f t="shared" si="2"/>
        <v>休養日</v>
      </c>
      <c r="L18" s="9" t="str">
        <f t="shared" si="0"/>
        <v/>
      </c>
      <c r="M18" s="9" t="str">
        <f t="shared" si="0"/>
        <v/>
      </c>
      <c r="N18" s="45" t="str">
        <f t="shared" si="3"/>
        <v/>
      </c>
      <c r="O18" s="68"/>
      <c r="P18" s="69"/>
    </row>
    <row r="19" spans="1:16" x14ac:dyDescent="0.4">
      <c r="A19" s="74">
        <f t="shared" si="4"/>
        <v>45517</v>
      </c>
      <c r="B19" s="75" t="s">
        <v>46</v>
      </c>
      <c r="C19" s="32" t="s">
        <v>52</v>
      </c>
      <c r="D19" s="9"/>
      <c r="E19" s="9"/>
      <c r="F19" s="33" t="str">
        <f t="shared" si="1"/>
        <v/>
      </c>
      <c r="G19" s="38"/>
      <c r="H19" s="9"/>
      <c r="I19" s="39"/>
      <c r="J19" s="42"/>
      <c r="K19" s="44" t="str">
        <f t="shared" si="2"/>
        <v>休養日</v>
      </c>
      <c r="L19" s="9" t="str">
        <f t="shared" si="0"/>
        <v/>
      </c>
      <c r="M19" s="9" t="str">
        <f t="shared" si="0"/>
        <v/>
      </c>
      <c r="N19" s="45" t="str">
        <f t="shared" si="3"/>
        <v/>
      </c>
      <c r="O19" s="68"/>
      <c r="P19" s="69"/>
    </row>
    <row r="20" spans="1:16" x14ac:dyDescent="0.4">
      <c r="A20" s="74">
        <f t="shared" si="4"/>
        <v>45518</v>
      </c>
      <c r="B20" s="75" t="s">
        <v>46</v>
      </c>
      <c r="C20" s="32" t="s">
        <v>52</v>
      </c>
      <c r="D20" s="9"/>
      <c r="E20" s="9"/>
      <c r="F20" s="33" t="str">
        <f t="shared" si="1"/>
        <v/>
      </c>
      <c r="G20" s="38"/>
      <c r="H20" s="9"/>
      <c r="I20" s="39"/>
      <c r="J20" s="42"/>
      <c r="K20" s="44" t="str">
        <f t="shared" si="2"/>
        <v>休養日</v>
      </c>
      <c r="L20" s="9" t="str">
        <f t="shared" si="0"/>
        <v/>
      </c>
      <c r="M20" s="9" t="str">
        <f t="shared" si="0"/>
        <v/>
      </c>
      <c r="N20" s="45" t="str">
        <f t="shared" si="3"/>
        <v/>
      </c>
      <c r="O20" s="68"/>
      <c r="P20" s="69"/>
    </row>
    <row r="21" spans="1:16" x14ac:dyDescent="0.4">
      <c r="A21" s="74">
        <f t="shared" si="4"/>
        <v>45519</v>
      </c>
      <c r="B21" s="75" t="s">
        <v>46</v>
      </c>
      <c r="C21" s="32" t="s">
        <v>52</v>
      </c>
      <c r="D21" s="9"/>
      <c r="E21" s="9"/>
      <c r="F21" s="33" t="str">
        <f t="shared" si="1"/>
        <v/>
      </c>
      <c r="G21" s="38"/>
      <c r="H21" s="9"/>
      <c r="I21" s="39"/>
      <c r="J21" s="42"/>
      <c r="K21" s="44" t="str">
        <f t="shared" si="2"/>
        <v>休養日</v>
      </c>
      <c r="L21" s="9" t="str">
        <f t="shared" si="0"/>
        <v/>
      </c>
      <c r="M21" s="9" t="str">
        <f t="shared" si="0"/>
        <v/>
      </c>
      <c r="N21" s="45" t="str">
        <f t="shared" si="3"/>
        <v/>
      </c>
      <c r="O21" s="68"/>
      <c r="P21" s="69"/>
    </row>
    <row r="22" spans="1:16" x14ac:dyDescent="0.4">
      <c r="A22" s="74">
        <f t="shared" si="4"/>
        <v>45520</v>
      </c>
      <c r="B22" s="75"/>
      <c r="C22" s="32" t="s">
        <v>51</v>
      </c>
      <c r="D22" s="9">
        <v>0.375</v>
      </c>
      <c r="E22" s="9">
        <v>0.54166666666666663</v>
      </c>
      <c r="F22" s="33">
        <f t="shared" si="1"/>
        <v>0.16666666666666663</v>
      </c>
      <c r="G22" s="38"/>
      <c r="H22" s="9"/>
      <c r="I22" s="39"/>
      <c r="J22" s="42"/>
      <c r="K22" s="44" t="str">
        <f t="shared" si="2"/>
        <v>練習</v>
      </c>
      <c r="L22" s="9">
        <f t="shared" si="0"/>
        <v>0.375</v>
      </c>
      <c r="M22" s="9">
        <f t="shared" si="0"/>
        <v>0.54166666666666663</v>
      </c>
      <c r="N22" s="45">
        <f t="shared" si="3"/>
        <v>0.16666666666666663</v>
      </c>
      <c r="O22" s="68"/>
      <c r="P22" s="69"/>
    </row>
    <row r="23" spans="1:16" x14ac:dyDescent="0.4">
      <c r="A23" s="74">
        <f t="shared" si="4"/>
        <v>45521</v>
      </c>
      <c r="B23" s="75"/>
      <c r="C23" s="32" t="s">
        <v>51</v>
      </c>
      <c r="D23" s="9">
        <v>0.375</v>
      </c>
      <c r="E23" s="9">
        <v>0.54166666666666663</v>
      </c>
      <c r="F23" s="33">
        <f t="shared" si="1"/>
        <v>0.16666666666666663</v>
      </c>
      <c r="G23" s="38"/>
      <c r="H23" s="9"/>
      <c r="I23" s="39"/>
      <c r="J23" s="42"/>
      <c r="K23" s="44" t="str">
        <f t="shared" si="2"/>
        <v>練習</v>
      </c>
      <c r="L23" s="9">
        <f t="shared" si="0"/>
        <v>0.375</v>
      </c>
      <c r="M23" s="9">
        <f t="shared" si="0"/>
        <v>0.54166666666666663</v>
      </c>
      <c r="N23" s="45">
        <f t="shared" si="3"/>
        <v>0.16666666666666663</v>
      </c>
      <c r="O23" s="68"/>
      <c r="P23" s="69"/>
    </row>
    <row r="24" spans="1:16" x14ac:dyDescent="0.4">
      <c r="A24" s="74">
        <f t="shared" si="4"/>
        <v>45522</v>
      </c>
      <c r="B24" s="75" t="s">
        <v>42</v>
      </c>
      <c r="C24" s="32" t="s">
        <v>53</v>
      </c>
      <c r="D24" s="9">
        <v>0.54166666666666663</v>
      </c>
      <c r="E24" s="9">
        <v>0.70833333333333337</v>
      </c>
      <c r="F24" s="33">
        <f t="shared" si="1"/>
        <v>0.16666666666666674</v>
      </c>
      <c r="G24" s="38"/>
      <c r="H24" s="9"/>
      <c r="I24" s="39"/>
      <c r="J24" s="42"/>
      <c r="K24" s="44" t="str">
        <f t="shared" si="2"/>
        <v>試合等</v>
      </c>
      <c r="L24" s="9">
        <f t="shared" si="0"/>
        <v>0.54166666666666663</v>
      </c>
      <c r="M24" s="9">
        <f t="shared" si="0"/>
        <v>0.70833333333333337</v>
      </c>
      <c r="N24" s="45">
        <f t="shared" si="3"/>
        <v>0.16666666666666674</v>
      </c>
      <c r="O24" s="68"/>
      <c r="P24" s="69"/>
    </row>
    <row r="25" spans="1:16" x14ac:dyDescent="0.4">
      <c r="A25" s="74">
        <f t="shared" si="4"/>
        <v>45523</v>
      </c>
      <c r="B25" s="75"/>
      <c r="C25" s="32" t="s">
        <v>53</v>
      </c>
      <c r="D25" s="9">
        <v>0.54166666666666663</v>
      </c>
      <c r="E25" s="9">
        <v>0.70833333333333337</v>
      </c>
      <c r="F25" s="33">
        <f t="shared" si="1"/>
        <v>0.16666666666666674</v>
      </c>
      <c r="G25" s="38" t="s">
        <v>60</v>
      </c>
      <c r="H25" s="9"/>
      <c r="I25" s="39"/>
      <c r="J25" s="42"/>
      <c r="K25" s="44" t="str">
        <f t="shared" si="2"/>
        <v>休養日</v>
      </c>
      <c r="L25" s="9" t="str">
        <f t="shared" si="0"/>
        <v/>
      </c>
      <c r="M25" s="9" t="str">
        <f t="shared" si="0"/>
        <v/>
      </c>
      <c r="N25" s="45" t="str">
        <f t="shared" si="3"/>
        <v/>
      </c>
      <c r="O25" s="68"/>
      <c r="P25" s="69" t="s">
        <v>61</v>
      </c>
    </row>
    <row r="26" spans="1:16" x14ac:dyDescent="0.4">
      <c r="A26" s="74">
        <f t="shared" si="4"/>
        <v>45524</v>
      </c>
      <c r="B26" s="75"/>
      <c r="C26" s="32" t="s">
        <v>52</v>
      </c>
      <c r="D26" s="9"/>
      <c r="E26" s="9"/>
      <c r="F26" s="33" t="str">
        <f t="shared" si="1"/>
        <v/>
      </c>
      <c r="G26" s="38"/>
      <c r="H26" s="9"/>
      <c r="I26" s="39"/>
      <c r="J26" s="42"/>
      <c r="K26" s="44" t="str">
        <f t="shared" si="2"/>
        <v>休養日</v>
      </c>
      <c r="L26" s="9" t="str">
        <f t="shared" si="0"/>
        <v/>
      </c>
      <c r="M26" s="9" t="str">
        <f t="shared" si="0"/>
        <v/>
      </c>
      <c r="N26" s="45" t="str">
        <f t="shared" si="3"/>
        <v/>
      </c>
      <c r="O26" s="68"/>
      <c r="P26" s="69"/>
    </row>
    <row r="27" spans="1:16" x14ac:dyDescent="0.4">
      <c r="A27" s="74">
        <f t="shared" si="4"/>
        <v>45525</v>
      </c>
      <c r="B27" s="75"/>
      <c r="C27" s="32" t="s">
        <v>51</v>
      </c>
      <c r="D27" s="9">
        <v>0.375</v>
      </c>
      <c r="E27" s="9">
        <v>0.54166666666666663</v>
      </c>
      <c r="F27" s="33">
        <f t="shared" si="1"/>
        <v>0.16666666666666663</v>
      </c>
      <c r="G27" s="38"/>
      <c r="H27" s="9"/>
      <c r="I27" s="39"/>
      <c r="J27" s="42"/>
      <c r="K27" s="44" t="str">
        <f t="shared" si="2"/>
        <v>練習</v>
      </c>
      <c r="L27" s="9">
        <f t="shared" si="0"/>
        <v>0.375</v>
      </c>
      <c r="M27" s="9">
        <f t="shared" si="0"/>
        <v>0.54166666666666663</v>
      </c>
      <c r="N27" s="45">
        <f t="shared" si="3"/>
        <v>0.16666666666666663</v>
      </c>
      <c r="O27" s="68"/>
      <c r="P27" s="69"/>
    </row>
    <row r="28" spans="1:16" x14ac:dyDescent="0.4">
      <c r="A28" s="74">
        <f t="shared" si="4"/>
        <v>45526</v>
      </c>
      <c r="B28" s="75"/>
      <c r="C28" s="32" t="s">
        <v>51</v>
      </c>
      <c r="D28" s="9">
        <v>0.375</v>
      </c>
      <c r="E28" s="9">
        <v>0.54166666666666663</v>
      </c>
      <c r="F28" s="33">
        <f t="shared" si="1"/>
        <v>0.16666666666666663</v>
      </c>
      <c r="G28" s="38"/>
      <c r="H28" s="9"/>
      <c r="I28" s="39"/>
      <c r="J28" s="42"/>
      <c r="K28" s="44" t="str">
        <f t="shared" si="2"/>
        <v>練習</v>
      </c>
      <c r="L28" s="9">
        <f t="shared" si="0"/>
        <v>0.375</v>
      </c>
      <c r="M28" s="9">
        <f t="shared" si="0"/>
        <v>0.54166666666666663</v>
      </c>
      <c r="N28" s="45">
        <f t="shared" si="3"/>
        <v>0.16666666666666663</v>
      </c>
      <c r="O28" s="68"/>
      <c r="P28" s="69"/>
    </row>
    <row r="29" spans="1:16" x14ac:dyDescent="0.4">
      <c r="A29" s="74">
        <f t="shared" si="4"/>
        <v>45527</v>
      </c>
      <c r="B29" s="75"/>
      <c r="C29" s="32" t="s">
        <v>51</v>
      </c>
      <c r="D29" s="9">
        <v>0.375</v>
      </c>
      <c r="E29" s="9">
        <v>0.54166666666666663</v>
      </c>
      <c r="F29" s="33">
        <f t="shared" si="1"/>
        <v>0.16666666666666663</v>
      </c>
      <c r="G29" s="38"/>
      <c r="H29" s="9"/>
      <c r="I29" s="39"/>
      <c r="J29" s="42"/>
      <c r="K29" s="44" t="str">
        <f t="shared" si="2"/>
        <v>練習</v>
      </c>
      <c r="L29" s="9">
        <f t="shared" si="0"/>
        <v>0.375</v>
      </c>
      <c r="M29" s="9">
        <f t="shared" si="0"/>
        <v>0.54166666666666663</v>
      </c>
      <c r="N29" s="45">
        <f t="shared" si="3"/>
        <v>0.16666666666666663</v>
      </c>
      <c r="O29" s="68"/>
      <c r="P29" s="69"/>
    </row>
    <row r="30" spans="1:16" x14ac:dyDescent="0.4">
      <c r="A30" s="74">
        <f t="shared" si="4"/>
        <v>45528</v>
      </c>
      <c r="B30" s="75"/>
      <c r="C30" s="32" t="s">
        <v>51</v>
      </c>
      <c r="D30" s="9">
        <v>0.54166666666666663</v>
      </c>
      <c r="E30" s="9">
        <v>0.70833333333333337</v>
      </c>
      <c r="F30" s="33">
        <f t="shared" si="1"/>
        <v>0.16666666666666674</v>
      </c>
      <c r="G30" s="38" t="s">
        <v>51</v>
      </c>
      <c r="H30" s="9">
        <v>0.54166666666666663</v>
      </c>
      <c r="I30" s="39">
        <v>0.625</v>
      </c>
      <c r="J30" s="42"/>
      <c r="K30" s="44" t="str">
        <f t="shared" si="2"/>
        <v>練習</v>
      </c>
      <c r="L30" s="9">
        <f t="shared" si="0"/>
        <v>0.54166666666666663</v>
      </c>
      <c r="M30" s="9">
        <f t="shared" si="0"/>
        <v>0.625</v>
      </c>
      <c r="N30" s="45">
        <f t="shared" si="3"/>
        <v>8.333333333333337E-2</v>
      </c>
      <c r="O30" s="68"/>
      <c r="P30" s="69"/>
    </row>
    <row r="31" spans="1:16" x14ac:dyDescent="0.4">
      <c r="A31" s="74">
        <f t="shared" si="4"/>
        <v>45529</v>
      </c>
      <c r="B31" s="75" t="s">
        <v>42</v>
      </c>
      <c r="C31" s="32" t="s">
        <v>53</v>
      </c>
      <c r="D31" s="9">
        <v>0.41666666666666669</v>
      </c>
      <c r="E31" s="9">
        <v>0.54166666666666663</v>
      </c>
      <c r="F31" s="33">
        <f t="shared" si="1"/>
        <v>0.12499999999999994</v>
      </c>
      <c r="G31" s="38"/>
      <c r="H31" s="9"/>
      <c r="I31" s="39"/>
      <c r="J31" s="42"/>
      <c r="K31" s="44" t="str">
        <f t="shared" si="2"/>
        <v>試合等</v>
      </c>
      <c r="L31" s="9">
        <f t="shared" si="0"/>
        <v>0.41666666666666669</v>
      </c>
      <c r="M31" s="9">
        <f t="shared" si="0"/>
        <v>0.54166666666666663</v>
      </c>
      <c r="N31" s="45">
        <f t="shared" si="3"/>
        <v>0.12499999999999994</v>
      </c>
      <c r="O31" s="68" t="s">
        <v>54</v>
      </c>
      <c r="P31" s="69"/>
    </row>
    <row r="32" spans="1:16" x14ac:dyDescent="0.4">
      <c r="A32" s="74">
        <f t="shared" si="4"/>
        <v>45530</v>
      </c>
      <c r="B32" s="75" t="s">
        <v>47</v>
      </c>
      <c r="C32" s="32" t="s">
        <v>75</v>
      </c>
      <c r="D32" s="9">
        <v>0.54166666666666663</v>
      </c>
      <c r="E32" s="9">
        <v>0.58333333333333337</v>
      </c>
      <c r="F32" s="33">
        <f t="shared" si="1"/>
        <v>4.1666666666666741E-2</v>
      </c>
      <c r="G32" s="38"/>
      <c r="H32" s="9"/>
      <c r="I32" s="39"/>
      <c r="J32" s="42"/>
      <c r="K32" s="44" t="str">
        <f t="shared" si="2"/>
        <v>その他</v>
      </c>
      <c r="L32" s="9">
        <f t="shared" si="0"/>
        <v>0.54166666666666663</v>
      </c>
      <c r="M32" s="9">
        <f t="shared" si="0"/>
        <v>0.58333333333333337</v>
      </c>
      <c r="N32" s="45">
        <f t="shared" si="3"/>
        <v>4.1666666666666741E-2</v>
      </c>
      <c r="O32" s="68"/>
      <c r="P32" s="69" t="s">
        <v>77</v>
      </c>
    </row>
    <row r="33" spans="1:16" x14ac:dyDescent="0.4">
      <c r="A33" s="74">
        <f t="shared" si="4"/>
        <v>45531</v>
      </c>
      <c r="B33" s="75" t="s">
        <v>47</v>
      </c>
      <c r="C33" s="32" t="s">
        <v>51</v>
      </c>
      <c r="D33" s="9">
        <v>0.54166666666666663</v>
      </c>
      <c r="E33" s="9">
        <v>0.66666666666666663</v>
      </c>
      <c r="F33" s="33">
        <f t="shared" si="1"/>
        <v>0.125</v>
      </c>
      <c r="G33" s="38"/>
      <c r="H33" s="9"/>
      <c r="I33" s="39"/>
      <c r="J33" s="42"/>
      <c r="K33" s="44" t="str">
        <f t="shared" si="2"/>
        <v>練習</v>
      </c>
      <c r="L33" s="9">
        <f t="shared" si="0"/>
        <v>0.54166666666666663</v>
      </c>
      <c r="M33" s="9">
        <f t="shared" si="0"/>
        <v>0.66666666666666663</v>
      </c>
      <c r="N33" s="45">
        <f t="shared" si="3"/>
        <v>0.125</v>
      </c>
      <c r="O33" s="68"/>
      <c r="P33" s="69"/>
    </row>
    <row r="34" spans="1:16" x14ac:dyDescent="0.4">
      <c r="A34" s="74">
        <f t="shared" si="4"/>
        <v>45532</v>
      </c>
      <c r="B34" s="75" t="s">
        <v>47</v>
      </c>
      <c r="C34" s="32" t="s">
        <v>51</v>
      </c>
      <c r="D34" s="9">
        <v>0.66666666666666663</v>
      </c>
      <c r="E34" s="9">
        <v>0.77083333333333337</v>
      </c>
      <c r="F34" s="33">
        <f t="shared" si="1"/>
        <v>0.10416666666666674</v>
      </c>
      <c r="G34" s="38"/>
      <c r="H34" s="9"/>
      <c r="I34" s="39"/>
      <c r="J34" s="42"/>
      <c r="K34" s="44" t="str">
        <f t="shared" si="2"/>
        <v>練習</v>
      </c>
      <c r="L34" s="9">
        <f t="shared" si="0"/>
        <v>0.66666666666666663</v>
      </c>
      <c r="M34" s="9">
        <f t="shared" si="0"/>
        <v>0.77083333333333337</v>
      </c>
      <c r="N34" s="45">
        <f t="shared" si="3"/>
        <v>0.10416666666666674</v>
      </c>
      <c r="O34" s="68"/>
      <c r="P34" s="69"/>
    </row>
    <row r="35" spans="1:16" x14ac:dyDescent="0.4">
      <c r="A35" s="74">
        <f t="shared" si="4"/>
        <v>45533</v>
      </c>
      <c r="B35" s="75" t="s">
        <v>48</v>
      </c>
      <c r="C35" s="32" t="s">
        <v>52</v>
      </c>
      <c r="D35" s="9"/>
      <c r="E35" s="9"/>
      <c r="F35" s="33" t="str">
        <f t="shared" si="1"/>
        <v/>
      </c>
      <c r="G35" s="38"/>
      <c r="H35" s="9"/>
      <c r="I35" s="39"/>
      <c r="J35" s="42"/>
      <c r="K35" s="44" t="str">
        <f t="shared" si="2"/>
        <v>休養日</v>
      </c>
      <c r="L35" s="9" t="str">
        <f t="shared" si="0"/>
        <v/>
      </c>
      <c r="M35" s="9" t="str">
        <f t="shared" si="0"/>
        <v/>
      </c>
      <c r="N35" s="45" t="str">
        <f t="shared" si="3"/>
        <v/>
      </c>
      <c r="O35" s="68"/>
      <c r="P35" s="69"/>
    </row>
    <row r="36" spans="1:16" x14ac:dyDescent="0.4">
      <c r="A36" s="74">
        <f t="shared" si="4"/>
        <v>45534</v>
      </c>
      <c r="B36" s="75" t="s">
        <v>49</v>
      </c>
      <c r="C36" s="32" t="s">
        <v>51</v>
      </c>
      <c r="D36" s="9">
        <v>0.54166666666666663</v>
      </c>
      <c r="E36" s="9">
        <v>0.66666666666666663</v>
      </c>
      <c r="F36" s="33">
        <f t="shared" si="1"/>
        <v>0.125</v>
      </c>
      <c r="G36" s="38"/>
      <c r="H36" s="9"/>
      <c r="I36" s="39"/>
      <c r="J36" s="42"/>
      <c r="K36" s="44" t="str">
        <f t="shared" si="2"/>
        <v>練習</v>
      </c>
      <c r="L36" s="9">
        <f t="shared" si="0"/>
        <v>0.54166666666666663</v>
      </c>
      <c r="M36" s="9">
        <f t="shared" si="0"/>
        <v>0.66666666666666663</v>
      </c>
      <c r="N36" s="45">
        <f t="shared" si="3"/>
        <v>0.125</v>
      </c>
      <c r="O36" s="68"/>
      <c r="P36" s="69"/>
    </row>
    <row r="37" spans="1:16" ht="16.5" thickBot="1" x14ac:dyDescent="0.45">
      <c r="A37" s="76">
        <f t="shared" si="4"/>
        <v>45535</v>
      </c>
      <c r="B37" s="77"/>
      <c r="C37" s="34" t="s">
        <v>51</v>
      </c>
      <c r="D37" s="35">
        <v>0.375</v>
      </c>
      <c r="E37" s="35">
        <v>0.54166666666666663</v>
      </c>
      <c r="F37" s="36">
        <f t="shared" si="1"/>
        <v>0.16666666666666663</v>
      </c>
      <c r="G37" s="40"/>
      <c r="H37" s="35"/>
      <c r="I37" s="41"/>
      <c r="J37" s="42"/>
      <c r="K37" s="46" t="str">
        <f t="shared" si="2"/>
        <v>練習</v>
      </c>
      <c r="L37" s="35">
        <f t="shared" si="0"/>
        <v>0.375</v>
      </c>
      <c r="M37" s="35">
        <f t="shared" si="0"/>
        <v>0.54166666666666663</v>
      </c>
      <c r="N37" s="47">
        <f t="shared" si="3"/>
        <v>0.16666666666666663</v>
      </c>
      <c r="O37" s="70"/>
      <c r="P37" s="71"/>
    </row>
    <row r="38" spans="1:16" ht="16.5" thickBot="1" x14ac:dyDescent="0.45">
      <c r="A38" s="7"/>
      <c r="B38" s="22" t="s">
        <v>21</v>
      </c>
      <c r="C38" s="8">
        <f>COUNTIF(C7:C37,"練習")</f>
        <v>13</v>
      </c>
      <c r="F38" s="43">
        <f>SUM(F7:F37)</f>
        <v>3.9374999999999996</v>
      </c>
      <c r="J38" s="26" t="s">
        <v>21</v>
      </c>
      <c r="K38" s="8">
        <f>COUNTIF(K7:K37,"練習")</f>
        <v>13</v>
      </c>
      <c r="N38" s="43">
        <f>SUM(N7:N37)</f>
        <v>3.6874999999999996</v>
      </c>
    </row>
    <row r="39" spans="1:16" x14ac:dyDescent="0.4">
      <c r="B39" s="22" t="s">
        <v>22</v>
      </c>
      <c r="C39" s="99">
        <f>COUNTIF(C7:C37,"試合等")</f>
        <v>8</v>
      </c>
      <c r="J39" s="30" t="s">
        <v>22</v>
      </c>
      <c r="K39" s="99">
        <f>COUNTIF(K7:K37,"試合等")</f>
        <v>7</v>
      </c>
    </row>
    <row r="40" spans="1:16" ht="16.5" thickBot="1" x14ac:dyDescent="0.45">
      <c r="B40" s="22" t="s">
        <v>76</v>
      </c>
      <c r="C40" s="100">
        <f>COUNTIF(C7:C37,"その他")</f>
        <v>1</v>
      </c>
      <c r="J40" s="89" t="s">
        <v>76</v>
      </c>
      <c r="K40" s="100">
        <f>COUNTIF(K7:K37,"その他")</f>
        <v>1</v>
      </c>
    </row>
    <row r="41" spans="1:16" ht="16.5" thickBot="1" x14ac:dyDescent="0.45">
      <c r="B41" s="22" t="s">
        <v>23</v>
      </c>
      <c r="C41" s="79">
        <f>COUNTIF(C7:C37,"休養日")</f>
        <v>9</v>
      </c>
      <c r="J41" s="30" t="s">
        <v>23</v>
      </c>
      <c r="K41" s="79">
        <f>COUNTIF(K7:K37,"休養日")</f>
        <v>10</v>
      </c>
    </row>
    <row r="42" spans="1:16" ht="16.5" thickBot="1" x14ac:dyDescent="0.45"/>
    <row r="43" spans="1:16" ht="16.5" thickBot="1" x14ac:dyDescent="0.45">
      <c r="B43" s="89" t="s">
        <v>55</v>
      </c>
      <c r="C43" s="80">
        <v>8</v>
      </c>
      <c r="D43" s="6" t="s">
        <v>30</v>
      </c>
      <c r="J43" s="89" t="s">
        <v>55</v>
      </c>
      <c r="K43" s="81">
        <v>9</v>
      </c>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779" priority="59">
      <formula>WEEKDAY(A7)=7</formula>
    </cfRule>
    <cfRule type="expression" dxfId="778" priority="60">
      <formula>WEEKDAY(A7)=1</formula>
    </cfRule>
  </conditionalFormatting>
  <conditionalFormatting sqref="C7:C37">
    <cfRule type="expression" dxfId="777" priority="39">
      <formula>MONTH(A7)&lt;&gt;$A$3</formula>
    </cfRule>
    <cfRule type="expression" dxfId="776" priority="56">
      <formula>WEEKDAY(A7)=7</formula>
    </cfRule>
    <cfRule type="expression" dxfId="775" priority="57">
      <formula>WEEKDAY(A7)=1</formula>
    </cfRule>
  </conditionalFormatting>
  <conditionalFormatting sqref="D7:D37">
    <cfRule type="expression" dxfId="774" priority="38">
      <formula>MONTH(A7)&lt;&gt;$A$3</formula>
    </cfRule>
    <cfRule type="expression" dxfId="773" priority="53">
      <formula>WEEKDAY(A7)=7</formula>
    </cfRule>
    <cfRule type="expression" dxfId="772" priority="54">
      <formula>WEEKDAY(A7)=1</formula>
    </cfRule>
  </conditionalFormatting>
  <conditionalFormatting sqref="E7:E37">
    <cfRule type="expression" dxfId="771" priority="37">
      <formula>MONTH(A7)&lt;&gt;$A$3</formula>
    </cfRule>
    <cfRule type="expression" dxfId="770" priority="51">
      <formula>WEEKDAY(A7)=7</formula>
    </cfRule>
    <cfRule type="expression" dxfId="769" priority="52">
      <formula>WEEKDAY(A7)=1</formula>
    </cfRule>
  </conditionalFormatting>
  <conditionalFormatting sqref="H7:H37">
    <cfRule type="expression" dxfId="768" priority="36">
      <formula>MONTH(A7)&lt;&gt;$A$3</formula>
    </cfRule>
    <cfRule type="expression" dxfId="767" priority="48">
      <formula>WEEKDAY(A7)=7</formula>
    </cfRule>
    <cfRule type="expression" dxfId="766" priority="49">
      <formula>WEEKDAY(A7)=1</formula>
    </cfRule>
  </conditionalFormatting>
  <conditionalFormatting sqref="O7:O37">
    <cfRule type="expression" dxfId="765" priority="35">
      <formula>MONTH(A7)&lt;&gt;$A$3</formula>
    </cfRule>
    <cfRule type="expression" dxfId="764" priority="45">
      <formula>WEEKDAY(A7)=7</formula>
    </cfRule>
    <cfRule type="expression" dxfId="763" priority="46">
      <formula>WEEKDAY(A7)=1</formula>
    </cfRule>
  </conditionalFormatting>
  <conditionalFormatting sqref="P7:P37">
    <cfRule type="expression" dxfId="762" priority="34">
      <formula>MONTH(A7)&lt;&gt;$A$3</formula>
    </cfRule>
    <cfRule type="expression" dxfId="761" priority="42">
      <formula>WEEKDAY(A7)=7</formula>
    </cfRule>
    <cfRule type="expression" dxfId="760" priority="43">
      <formula>WEEKDAY(A7)=1</formula>
    </cfRule>
  </conditionalFormatting>
  <conditionalFormatting sqref="A7:A37">
    <cfRule type="expression" dxfId="759" priority="40">
      <formula>MONTH(A7)&lt;&gt;$A$3</formula>
    </cfRule>
  </conditionalFormatting>
  <conditionalFormatting sqref="G7:G37">
    <cfRule type="expression" dxfId="758" priority="16">
      <formula>MONTH(A7)&lt;&gt;$A$3</formula>
    </cfRule>
    <cfRule type="expression" dxfId="757" priority="32">
      <formula>WEEKDAY(A7)=7</formula>
    </cfRule>
    <cfRule type="expression" dxfId="756" priority="33">
      <formula>WEEKDAY(A7)=1</formula>
    </cfRule>
  </conditionalFormatting>
  <conditionalFormatting sqref="B7:B37">
    <cfRule type="expression" dxfId="755" priority="17">
      <formula>MONTH(A7)&lt;&gt;$A$3</formula>
    </cfRule>
    <cfRule type="expression" dxfId="754" priority="30">
      <formula>WEEKDAY(A7)=7</formula>
    </cfRule>
    <cfRule type="expression" dxfId="753" priority="31">
      <formula>WEEKDAY(A7)=1</formula>
    </cfRule>
  </conditionalFormatting>
  <conditionalFormatting sqref="K7:K37">
    <cfRule type="expression" dxfId="752" priority="15">
      <formula>MONTH(A7)&lt;&gt;$A$3</formula>
    </cfRule>
    <cfRule type="expression" dxfId="751" priority="26">
      <formula>WEEKDAY(A7)=7</formula>
    </cfRule>
    <cfRule type="expression" dxfId="750" priority="27">
      <formula>WEEKDAY(A7)=1</formula>
    </cfRule>
  </conditionalFormatting>
  <conditionalFormatting sqref="L7:L37">
    <cfRule type="expression" dxfId="749" priority="14">
      <formula>MONTH(A7)&lt;&gt;$A$3</formula>
    </cfRule>
    <cfRule type="expression" dxfId="748" priority="23">
      <formula>WEEKDAY(A7)=7</formula>
    </cfRule>
    <cfRule type="expression" dxfId="747" priority="24">
      <formula>WEEKDAY(A7)=1</formula>
    </cfRule>
  </conditionalFormatting>
  <conditionalFormatting sqref="M7:M37">
    <cfRule type="expression" dxfId="746" priority="13">
      <formula>MONTH(A7)&lt;&gt;$A$3</formula>
    </cfRule>
    <cfRule type="expression" dxfId="745" priority="20">
      <formula>WEEKDAY(A7)=7</formula>
    </cfRule>
    <cfRule type="expression" dxfId="744" priority="21">
      <formula>WEEKDAY(A7)=1</formula>
    </cfRule>
  </conditionalFormatting>
  <conditionalFormatting sqref="F7:F37">
    <cfRule type="expression" dxfId="743" priority="1">
      <formula>MONTH(A7)&lt;&gt;$A$3</formula>
    </cfRule>
    <cfRule type="expression" dxfId="742" priority="11">
      <formula>WEEKDAY(A7)=7</formula>
    </cfRule>
    <cfRule type="expression" dxfId="741" priority="12">
      <formula>WEEKDAY(A7)=1</formula>
    </cfRule>
  </conditionalFormatting>
  <conditionalFormatting sqref="I7:I37">
    <cfRule type="expression" dxfId="740" priority="2">
      <formula>MONTH(A7)&lt;&gt;$A$3</formula>
    </cfRule>
    <cfRule type="expression" dxfId="739" priority="8">
      <formula>WEEKDAY(A7)=7</formula>
    </cfRule>
    <cfRule type="expression" dxfId="738" priority="9">
      <formula>WEEKDAY(A7)=1</formula>
    </cfRule>
  </conditionalFormatting>
  <conditionalFormatting sqref="N7:N37">
    <cfRule type="expression" dxfId="737" priority="3">
      <formula>MONTH(A7)&lt;&gt;$A$3</formula>
    </cfRule>
    <cfRule type="expression" dxfId="736" priority="5">
      <formula>WEEKDAY(A7)=7</formula>
    </cfRule>
    <cfRule type="expression" dxfId="735" priority="6">
      <formula>WEEKDAY(A7)=1</formula>
    </cfRule>
  </conditionalFormatting>
  <dataValidations count="2">
    <dataValidation type="list" allowBlank="1" showInputMessage="1" showErrorMessage="1" sqref="G7:G37" xr:uid="{740D500B-0577-433F-BE09-58BCFD1679F3}">
      <formula1>"練習,試合等,休養日,その他,中止"</formula1>
    </dataValidation>
    <dataValidation type="list" allowBlank="1" showInputMessage="1" showErrorMessage="1" sqref="C7:C37" xr:uid="{35A7BF9B-3A66-4D61-A866-5F2A1D9C8B98}">
      <formula1>"練習,試合等,休養日,その他"</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B77E22D3-094B-45C9-988F-23A387A0C92A}">
            <xm:f>COUNTIF('祝日（4月～12月）'!$B$2:$B$25,$A7)=1</xm:f>
            <x14:dxf>
              <fill>
                <patternFill>
                  <bgColor rgb="FFFFCCFF"/>
                </patternFill>
              </fill>
            </x14:dxf>
          </x14:cfRule>
          <xm:sqref>D7:D37</xm:sqref>
        </x14:conditionalFormatting>
        <x14:conditionalFormatting xmlns:xm="http://schemas.microsoft.com/office/excel/2006/main">
          <x14:cfRule type="expression" priority="58" id="{DFCAEDA4-2339-4B4A-82AC-68AE662447BD}">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341C8E86-E2E0-4708-B8D3-AE499B0048E7}">
            <xm:f>COUNTIF('祝日（4月～12月）'!$B$2:$B$25,$A7)=1</xm:f>
            <x14:dxf>
              <fill>
                <patternFill>
                  <bgColor rgb="FFFFCCFF"/>
                </patternFill>
              </fill>
            </x14:dxf>
          </x14:cfRule>
          <xm:sqref>C7:C37</xm:sqref>
        </x14:conditionalFormatting>
        <x14:conditionalFormatting xmlns:xm="http://schemas.microsoft.com/office/excel/2006/main">
          <x14:cfRule type="expression" priority="50" id="{878B882B-9F1C-4DAB-AB66-FE26B801EF1F}">
            <xm:f>COUNTIF('祝日（4月～12月）'!$B$2:$B$22,$A7)=1</xm:f>
            <x14:dxf>
              <fill>
                <patternFill>
                  <bgColor rgb="FFFFCCFF"/>
                </patternFill>
              </fill>
            </x14:dxf>
          </x14:cfRule>
          <xm:sqref>E7:E37</xm:sqref>
        </x14:conditionalFormatting>
        <x14:conditionalFormatting xmlns:xm="http://schemas.microsoft.com/office/excel/2006/main">
          <x14:cfRule type="expression" priority="47" id="{D1FC8D67-B565-4A94-A107-CD4DCA7902A4}">
            <xm:f>COUNTIF('祝日（4月～12月）'!$B$2:$B$22,$A7)=1</xm:f>
            <x14:dxf>
              <fill>
                <patternFill>
                  <bgColor rgb="FFFFCCFF"/>
                </patternFill>
              </fill>
            </x14:dxf>
          </x14:cfRule>
          <xm:sqref>H7:H37</xm:sqref>
        </x14:conditionalFormatting>
        <x14:conditionalFormatting xmlns:xm="http://schemas.microsoft.com/office/excel/2006/main">
          <x14:cfRule type="expression" priority="44" id="{A5400898-6EAD-41CF-BF6C-1C571A3DD848}">
            <xm:f>COUNTIF('祝日（4月～12月）'!$B$2:$B$22,$A7)=1</xm:f>
            <x14:dxf>
              <fill>
                <patternFill>
                  <bgColor rgb="FFFFCCFF"/>
                </patternFill>
              </fill>
            </x14:dxf>
          </x14:cfRule>
          <xm:sqref>O7:O37</xm:sqref>
        </x14:conditionalFormatting>
        <x14:conditionalFormatting xmlns:xm="http://schemas.microsoft.com/office/excel/2006/main">
          <x14:cfRule type="expression" priority="41" id="{F6AA8E7F-525D-4175-9415-5BD5697D2A33}">
            <xm:f>COUNTIF('祝日（4月～12月）'!$B$2:$B$22,$A7)=1</xm:f>
            <x14:dxf>
              <fill>
                <patternFill>
                  <bgColor rgb="FFFFCCFF"/>
                </patternFill>
              </fill>
            </x14:dxf>
          </x14:cfRule>
          <xm:sqref>P7:P37</xm:sqref>
        </x14:conditionalFormatting>
        <x14:conditionalFormatting xmlns:xm="http://schemas.microsoft.com/office/excel/2006/main">
          <x14:cfRule type="expression" priority="28" id="{5A587D5A-C4B0-4A2F-9068-605F14FC0EE7}">
            <xm:f>COUNTIF('祝日（4月～12月）'!$B$2:$B$25,$A7)=1</xm:f>
            <x14:dxf>
              <fill>
                <patternFill>
                  <bgColor rgb="FFFFCCFF"/>
                </patternFill>
              </fill>
            </x14:dxf>
          </x14:cfRule>
          <xm:sqref>G7:G37</xm:sqref>
        </x14:conditionalFormatting>
        <x14:conditionalFormatting xmlns:xm="http://schemas.microsoft.com/office/excel/2006/main">
          <x14:cfRule type="expression" priority="29" id="{D0BC0928-B57F-4F3E-A47C-06AD6761D0BF}">
            <xm:f>COUNTIF('祝日（4月～12月）'!$B$2:$B$25,$A7)=1</xm:f>
            <x14:dxf>
              <fill>
                <patternFill>
                  <bgColor rgb="FFFFCCFF"/>
                </patternFill>
              </fill>
            </x14:dxf>
          </x14:cfRule>
          <xm:sqref>B7:B37</xm:sqref>
        </x14:conditionalFormatting>
        <x14:conditionalFormatting xmlns:xm="http://schemas.microsoft.com/office/excel/2006/main">
          <x14:cfRule type="expression" priority="25" id="{24E84EC9-0967-488E-BC1E-2070A63FE5EA}">
            <xm:f>COUNTIF('祝日（4月～12月）'!$B$2:$B$25,$A7)=1</xm:f>
            <x14:dxf>
              <fill>
                <patternFill>
                  <bgColor rgb="FFFFCCFF"/>
                </patternFill>
              </fill>
            </x14:dxf>
          </x14:cfRule>
          <xm:sqref>K7:K37</xm:sqref>
        </x14:conditionalFormatting>
        <x14:conditionalFormatting xmlns:xm="http://schemas.microsoft.com/office/excel/2006/main">
          <x14:cfRule type="expression" priority="22" id="{43E302FF-2832-453C-A8F7-DE3A4668266D}">
            <xm:f>COUNTIF('祝日（4月～12月）'!$B$2:$B$22,$A7)=1</xm:f>
            <x14:dxf>
              <fill>
                <patternFill>
                  <bgColor rgb="FFFFCCFF"/>
                </patternFill>
              </fill>
            </x14:dxf>
          </x14:cfRule>
          <xm:sqref>L7:L37</xm:sqref>
        </x14:conditionalFormatting>
        <x14:conditionalFormatting xmlns:xm="http://schemas.microsoft.com/office/excel/2006/main">
          <x14:cfRule type="expression" priority="19" id="{80BF10A5-52F8-4120-B5DE-3959E5D1FE4C}">
            <xm:f>COUNTIF('祝日（4月～12月）'!$B$2:$B$25,$A7)=1</xm:f>
            <x14:dxf>
              <fill>
                <patternFill>
                  <bgColor rgb="FFFFCCFF"/>
                </patternFill>
              </fill>
            </x14:dxf>
          </x14:cfRule>
          <xm:sqref>M7:M37</xm:sqref>
        </x14:conditionalFormatting>
        <x14:conditionalFormatting xmlns:xm="http://schemas.microsoft.com/office/excel/2006/main">
          <x14:cfRule type="expression" priority="10" id="{39FD06CA-89A6-40F6-BDE4-5A266A53658F}">
            <xm:f>COUNTIF('祝日（4月～12月）'!$B$2:$B$22,$A7)=1</xm:f>
            <x14:dxf>
              <fill>
                <patternFill>
                  <bgColor rgb="FFFFCCFF"/>
                </patternFill>
              </fill>
            </x14:dxf>
          </x14:cfRule>
          <xm:sqref>F7:F37</xm:sqref>
        </x14:conditionalFormatting>
        <x14:conditionalFormatting xmlns:xm="http://schemas.microsoft.com/office/excel/2006/main">
          <x14:cfRule type="expression" priority="7" id="{1E86058A-5765-4FCC-A4CD-895420BBC33D}">
            <xm:f>COUNTIF('祝日（4月～12月）'!$B$2:$B$22,$A7)=1</xm:f>
            <x14:dxf>
              <fill>
                <patternFill>
                  <bgColor rgb="FFFFCCFF"/>
                </patternFill>
              </fill>
            </x14:dxf>
          </x14:cfRule>
          <xm:sqref>I7:I37</xm:sqref>
        </x14:conditionalFormatting>
        <x14:conditionalFormatting xmlns:xm="http://schemas.microsoft.com/office/excel/2006/main">
          <x14:cfRule type="expression" priority="4" id="{1EAC9A6A-FD84-4EB6-946F-5C35655DFFF1}">
            <xm:f>COUNTIF('祝日（4月～12月）'!$B$2:$B$22,$A7)=1</xm:f>
            <x14:dxf>
              <fill>
                <patternFill>
                  <bgColor rgb="FFFFCCFF"/>
                </patternFill>
              </fill>
            </x14:dxf>
          </x14:cfRule>
          <xm:sqref>N7:N37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37A8C-5A4F-49AC-A0CF-712DBD4D61CA}">
  <sheetPr>
    <pageSetUpPr fitToPage="1"/>
  </sheetPr>
  <dimension ref="A1:S45"/>
  <sheetViews>
    <sheetView view="pageBreakPreview" zoomScale="70" zoomScaleNormal="100" zoomScaleSheetLayoutView="70" workbookViewId="0">
      <selection activeCell="A3" sqref="A3"/>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2.87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14">
        <v>2025</v>
      </c>
      <c r="B2" s="6" t="s">
        <v>0</v>
      </c>
      <c r="E2" s="133" t="s">
        <v>38</v>
      </c>
      <c r="F2" s="10" t="s">
        <v>39</v>
      </c>
      <c r="G2" s="11"/>
      <c r="I2" s="135" t="str">
        <f>IF(年間活動計画!B3="","",年間活動計画!B3)</f>
        <v/>
      </c>
      <c r="J2" s="136"/>
    </row>
    <row r="3" spans="1:19" ht="18.600000000000001" customHeight="1" thickBot="1" x14ac:dyDescent="0.45">
      <c r="A3" s="15">
        <v>4</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45748</v>
      </c>
      <c r="B7" s="73"/>
      <c r="C7" s="59"/>
      <c r="D7" s="60"/>
      <c r="E7" s="60"/>
      <c r="F7" s="61" t="str">
        <f>IF(COUNT(E7,D7)&lt;2,"",E7-D7)</f>
        <v/>
      </c>
      <c r="G7" s="62"/>
      <c r="H7" s="60"/>
      <c r="I7" s="63"/>
      <c r="J7" s="42"/>
      <c r="K7" s="64" t="str">
        <f>IF($G7="中止","休養日",IF(G7="",C7&amp;"",G7&amp;""))</f>
        <v/>
      </c>
      <c r="L7" s="60" t="str">
        <f t="shared" ref="L7:L37" si="0">IF($G7="中止","",IF(H7="",IF(D7="","",D7),IF(H7="","",H7)))</f>
        <v/>
      </c>
      <c r="M7" s="60" t="str">
        <f t="shared" ref="M7:M37" si="1">IF($G7="中止","",IF(I7="",IF(E7="","",E7),IF(I7="","",I7)))</f>
        <v/>
      </c>
      <c r="N7" s="61" t="str">
        <f>IF(COUNT(M7,L7)&lt;2,"",M7-L7)</f>
        <v/>
      </c>
      <c r="O7" s="66"/>
      <c r="P7" s="67"/>
    </row>
    <row r="8" spans="1:19" x14ac:dyDescent="0.4">
      <c r="A8" s="74">
        <f>A7+1</f>
        <v>45749</v>
      </c>
      <c r="B8" s="75"/>
      <c r="C8" s="32"/>
      <c r="D8" s="9"/>
      <c r="E8" s="9"/>
      <c r="F8" s="33" t="str">
        <f t="shared" ref="F8:F37" si="2">IF(COUNT(E8,D8)&lt;2,"",E8-D8)</f>
        <v/>
      </c>
      <c r="G8" s="38"/>
      <c r="H8" s="9"/>
      <c r="I8" s="39"/>
      <c r="J8" s="42"/>
      <c r="K8" s="44" t="str">
        <f t="shared" ref="K8:K37" si="3">IF($G8="中止","休養日",IF(G8="",C8&amp;"",G8&amp;""))</f>
        <v/>
      </c>
      <c r="L8" s="9" t="str">
        <f t="shared" si="0"/>
        <v/>
      </c>
      <c r="M8" s="9" t="str">
        <f t="shared" si="1"/>
        <v/>
      </c>
      <c r="N8" s="45" t="str">
        <f t="shared" ref="N8:N37" si="4">IF(COUNT(M8,L8)&lt;2,"",M8-L8)</f>
        <v/>
      </c>
      <c r="O8" s="68"/>
      <c r="P8" s="69"/>
    </row>
    <row r="9" spans="1:19" x14ac:dyDescent="0.4">
      <c r="A9" s="74">
        <f t="shared" ref="A9:A37" si="5">A8+1</f>
        <v>45750</v>
      </c>
      <c r="B9" s="75"/>
      <c r="C9" s="32"/>
      <c r="D9" s="9"/>
      <c r="E9" s="9"/>
      <c r="F9" s="33" t="str">
        <f t="shared" si="2"/>
        <v/>
      </c>
      <c r="G9" s="38"/>
      <c r="H9" s="9"/>
      <c r="I9" s="39"/>
      <c r="J9" s="42"/>
      <c r="K9" s="44" t="str">
        <f t="shared" si="3"/>
        <v/>
      </c>
      <c r="L9" s="9" t="str">
        <f t="shared" si="0"/>
        <v/>
      </c>
      <c r="M9" s="9" t="str">
        <f t="shared" si="1"/>
        <v/>
      </c>
      <c r="N9" s="45" t="str">
        <f t="shared" si="4"/>
        <v/>
      </c>
      <c r="O9" s="68"/>
      <c r="P9" s="69"/>
    </row>
    <row r="10" spans="1:19" x14ac:dyDescent="0.4">
      <c r="A10" s="74">
        <f t="shared" si="5"/>
        <v>45751</v>
      </c>
      <c r="B10" s="75"/>
      <c r="C10" s="32"/>
      <c r="D10" s="9"/>
      <c r="E10" s="9"/>
      <c r="F10" s="33" t="str">
        <f t="shared" si="2"/>
        <v/>
      </c>
      <c r="G10" s="38"/>
      <c r="H10" s="9"/>
      <c r="I10" s="39"/>
      <c r="J10" s="42"/>
      <c r="K10" s="44" t="str">
        <f t="shared" si="3"/>
        <v/>
      </c>
      <c r="L10" s="9" t="str">
        <f t="shared" si="0"/>
        <v/>
      </c>
      <c r="M10" s="9" t="str">
        <f t="shared" si="1"/>
        <v/>
      </c>
      <c r="N10" s="45" t="str">
        <f t="shared" si="4"/>
        <v/>
      </c>
      <c r="O10" s="68"/>
      <c r="P10" s="69"/>
    </row>
    <row r="11" spans="1:19" x14ac:dyDescent="0.4">
      <c r="A11" s="74">
        <f t="shared" si="5"/>
        <v>45752</v>
      </c>
      <c r="B11" s="75"/>
      <c r="C11" s="32"/>
      <c r="D11" s="9"/>
      <c r="E11" s="9"/>
      <c r="F11" s="33" t="str">
        <f t="shared" si="2"/>
        <v/>
      </c>
      <c r="G11" s="38"/>
      <c r="H11" s="9"/>
      <c r="I11" s="39"/>
      <c r="J11" s="42"/>
      <c r="K11" s="44" t="str">
        <f t="shared" si="3"/>
        <v/>
      </c>
      <c r="L11" s="9" t="str">
        <f t="shared" si="0"/>
        <v/>
      </c>
      <c r="M11" s="9" t="str">
        <f t="shared" si="1"/>
        <v/>
      </c>
      <c r="N11" s="45" t="str">
        <f t="shared" si="4"/>
        <v/>
      </c>
      <c r="O11" s="68"/>
      <c r="P11" s="69"/>
    </row>
    <row r="12" spans="1:19" x14ac:dyDescent="0.4">
      <c r="A12" s="74">
        <f t="shared" si="5"/>
        <v>45753</v>
      </c>
      <c r="B12" s="75"/>
      <c r="C12" s="32"/>
      <c r="D12" s="9"/>
      <c r="E12" s="9"/>
      <c r="F12" s="33" t="str">
        <f t="shared" si="2"/>
        <v/>
      </c>
      <c r="G12" s="38"/>
      <c r="H12" s="9"/>
      <c r="I12" s="39"/>
      <c r="J12" s="42"/>
      <c r="K12" s="44" t="str">
        <f t="shared" si="3"/>
        <v/>
      </c>
      <c r="L12" s="9" t="str">
        <f t="shared" si="0"/>
        <v/>
      </c>
      <c r="M12" s="9" t="str">
        <f t="shared" si="1"/>
        <v/>
      </c>
      <c r="N12" s="45" t="str">
        <f t="shared" si="4"/>
        <v/>
      </c>
      <c r="O12" s="68"/>
      <c r="P12" s="69"/>
    </row>
    <row r="13" spans="1:19" x14ac:dyDescent="0.4">
      <c r="A13" s="74">
        <f t="shared" si="5"/>
        <v>45754</v>
      </c>
      <c r="B13" s="75"/>
      <c r="C13" s="32"/>
      <c r="D13" s="9"/>
      <c r="E13" s="9"/>
      <c r="F13" s="33" t="str">
        <f t="shared" si="2"/>
        <v/>
      </c>
      <c r="G13" s="38"/>
      <c r="H13" s="9"/>
      <c r="I13" s="39"/>
      <c r="J13" s="42"/>
      <c r="K13" s="44" t="str">
        <f t="shared" si="3"/>
        <v/>
      </c>
      <c r="L13" s="9" t="str">
        <f t="shared" si="0"/>
        <v/>
      </c>
      <c r="M13" s="9" t="str">
        <f t="shared" si="1"/>
        <v/>
      </c>
      <c r="N13" s="45" t="str">
        <f t="shared" si="4"/>
        <v/>
      </c>
      <c r="O13" s="68"/>
      <c r="P13" s="69"/>
    </row>
    <row r="14" spans="1:19" x14ac:dyDescent="0.4">
      <c r="A14" s="74">
        <f t="shared" si="5"/>
        <v>45755</v>
      </c>
      <c r="B14" s="75"/>
      <c r="C14" s="32"/>
      <c r="D14" s="9"/>
      <c r="E14" s="9"/>
      <c r="F14" s="33" t="str">
        <f t="shared" si="2"/>
        <v/>
      </c>
      <c r="G14" s="38"/>
      <c r="H14" s="9"/>
      <c r="I14" s="39"/>
      <c r="J14" s="42"/>
      <c r="K14" s="44" t="str">
        <f t="shared" si="3"/>
        <v/>
      </c>
      <c r="L14" s="9" t="str">
        <f t="shared" si="0"/>
        <v/>
      </c>
      <c r="M14" s="9" t="str">
        <f t="shared" si="1"/>
        <v/>
      </c>
      <c r="N14" s="45" t="str">
        <f t="shared" si="4"/>
        <v/>
      </c>
      <c r="O14" s="68"/>
      <c r="P14" s="69"/>
      <c r="S14" s="31"/>
    </row>
    <row r="15" spans="1:19" x14ac:dyDescent="0.4">
      <c r="A15" s="74">
        <f t="shared" si="5"/>
        <v>45756</v>
      </c>
      <c r="B15" s="75"/>
      <c r="C15" s="32"/>
      <c r="D15" s="9"/>
      <c r="E15" s="9"/>
      <c r="F15" s="33" t="str">
        <f t="shared" si="2"/>
        <v/>
      </c>
      <c r="G15" s="38"/>
      <c r="H15" s="9"/>
      <c r="I15" s="39"/>
      <c r="J15" s="42"/>
      <c r="K15" s="44" t="str">
        <f t="shared" si="3"/>
        <v/>
      </c>
      <c r="L15" s="9" t="str">
        <f t="shared" si="0"/>
        <v/>
      </c>
      <c r="M15" s="9" t="str">
        <f t="shared" si="1"/>
        <v/>
      </c>
      <c r="N15" s="45" t="str">
        <f t="shared" si="4"/>
        <v/>
      </c>
      <c r="O15" s="68"/>
      <c r="P15" s="69"/>
    </row>
    <row r="16" spans="1:19" x14ac:dyDescent="0.4">
      <c r="A16" s="74">
        <f t="shared" si="5"/>
        <v>45757</v>
      </c>
      <c r="B16" s="75"/>
      <c r="C16" s="32"/>
      <c r="D16" s="9"/>
      <c r="E16" s="9"/>
      <c r="F16" s="33" t="str">
        <f t="shared" si="2"/>
        <v/>
      </c>
      <c r="G16" s="38"/>
      <c r="H16" s="9"/>
      <c r="I16" s="39"/>
      <c r="J16" s="42"/>
      <c r="K16" s="44" t="str">
        <f t="shared" si="3"/>
        <v/>
      </c>
      <c r="L16" s="9" t="str">
        <f t="shared" si="0"/>
        <v/>
      </c>
      <c r="M16" s="9" t="str">
        <f t="shared" si="1"/>
        <v/>
      </c>
      <c r="N16" s="45" t="str">
        <f t="shared" si="4"/>
        <v/>
      </c>
      <c r="O16" s="68"/>
      <c r="P16" s="69"/>
    </row>
    <row r="17" spans="1:16" x14ac:dyDescent="0.4">
      <c r="A17" s="74">
        <f t="shared" si="5"/>
        <v>45758</v>
      </c>
      <c r="B17" s="75"/>
      <c r="C17" s="32"/>
      <c r="D17" s="9"/>
      <c r="E17" s="9"/>
      <c r="F17" s="33" t="str">
        <f t="shared" si="2"/>
        <v/>
      </c>
      <c r="G17" s="38"/>
      <c r="H17" s="9"/>
      <c r="I17" s="39"/>
      <c r="J17" s="42"/>
      <c r="K17" s="44" t="str">
        <f t="shared" si="3"/>
        <v/>
      </c>
      <c r="L17" s="9" t="str">
        <f t="shared" si="0"/>
        <v/>
      </c>
      <c r="M17" s="9" t="str">
        <f t="shared" si="1"/>
        <v/>
      </c>
      <c r="N17" s="45" t="str">
        <f t="shared" si="4"/>
        <v/>
      </c>
      <c r="O17" s="68"/>
      <c r="P17" s="69"/>
    </row>
    <row r="18" spans="1:16" x14ac:dyDescent="0.4">
      <c r="A18" s="74">
        <f t="shared" si="5"/>
        <v>45759</v>
      </c>
      <c r="B18" s="75"/>
      <c r="C18" s="32"/>
      <c r="D18" s="9"/>
      <c r="E18" s="9"/>
      <c r="F18" s="33" t="str">
        <f t="shared" si="2"/>
        <v/>
      </c>
      <c r="G18" s="38"/>
      <c r="H18" s="9"/>
      <c r="I18" s="39"/>
      <c r="J18" s="42"/>
      <c r="K18" s="44" t="str">
        <f t="shared" si="3"/>
        <v/>
      </c>
      <c r="L18" s="9" t="str">
        <f t="shared" si="0"/>
        <v/>
      </c>
      <c r="M18" s="9" t="str">
        <f t="shared" si="1"/>
        <v/>
      </c>
      <c r="N18" s="45" t="str">
        <f t="shared" si="4"/>
        <v/>
      </c>
      <c r="O18" s="68"/>
      <c r="P18" s="69"/>
    </row>
    <row r="19" spans="1:16" x14ac:dyDescent="0.4">
      <c r="A19" s="74">
        <f t="shared" si="5"/>
        <v>45760</v>
      </c>
      <c r="B19" s="75"/>
      <c r="C19" s="32"/>
      <c r="D19" s="9"/>
      <c r="E19" s="9"/>
      <c r="F19" s="33" t="str">
        <f t="shared" si="2"/>
        <v/>
      </c>
      <c r="G19" s="38"/>
      <c r="H19" s="9"/>
      <c r="I19" s="39"/>
      <c r="J19" s="42"/>
      <c r="K19" s="44" t="str">
        <f t="shared" si="3"/>
        <v/>
      </c>
      <c r="L19" s="9" t="str">
        <f t="shared" si="0"/>
        <v/>
      </c>
      <c r="M19" s="9" t="str">
        <f t="shared" si="1"/>
        <v/>
      </c>
      <c r="N19" s="45" t="str">
        <f t="shared" si="4"/>
        <v/>
      </c>
      <c r="O19" s="68"/>
      <c r="P19" s="69"/>
    </row>
    <row r="20" spans="1:16" x14ac:dyDescent="0.4">
      <c r="A20" s="74">
        <f t="shared" si="5"/>
        <v>45761</v>
      </c>
      <c r="B20" s="75"/>
      <c r="C20" s="32"/>
      <c r="D20" s="9"/>
      <c r="E20" s="9"/>
      <c r="F20" s="33" t="str">
        <f t="shared" si="2"/>
        <v/>
      </c>
      <c r="G20" s="38"/>
      <c r="H20" s="9"/>
      <c r="I20" s="39"/>
      <c r="J20" s="42"/>
      <c r="K20" s="44" t="str">
        <f t="shared" si="3"/>
        <v/>
      </c>
      <c r="L20" s="9" t="str">
        <f t="shared" si="0"/>
        <v/>
      </c>
      <c r="M20" s="9" t="str">
        <f t="shared" si="1"/>
        <v/>
      </c>
      <c r="N20" s="45" t="str">
        <f t="shared" si="4"/>
        <v/>
      </c>
      <c r="O20" s="68"/>
      <c r="P20" s="69"/>
    </row>
    <row r="21" spans="1:16" x14ac:dyDescent="0.4">
      <c r="A21" s="74">
        <f t="shared" si="5"/>
        <v>45762</v>
      </c>
      <c r="B21" s="75"/>
      <c r="C21" s="32"/>
      <c r="D21" s="9"/>
      <c r="E21" s="9"/>
      <c r="F21" s="33" t="str">
        <f t="shared" si="2"/>
        <v/>
      </c>
      <c r="G21" s="38"/>
      <c r="H21" s="9"/>
      <c r="I21" s="39"/>
      <c r="J21" s="42"/>
      <c r="K21" s="44" t="str">
        <f t="shared" si="3"/>
        <v/>
      </c>
      <c r="L21" s="9" t="str">
        <f t="shared" si="0"/>
        <v/>
      </c>
      <c r="M21" s="9" t="str">
        <f t="shared" si="1"/>
        <v/>
      </c>
      <c r="N21" s="45" t="str">
        <f t="shared" si="4"/>
        <v/>
      </c>
      <c r="O21" s="68"/>
      <c r="P21" s="69"/>
    </row>
    <row r="22" spans="1:16" x14ac:dyDescent="0.4">
      <c r="A22" s="74">
        <f t="shared" si="5"/>
        <v>45763</v>
      </c>
      <c r="B22" s="75"/>
      <c r="C22" s="32"/>
      <c r="D22" s="9"/>
      <c r="E22" s="9"/>
      <c r="F22" s="33" t="str">
        <f t="shared" si="2"/>
        <v/>
      </c>
      <c r="G22" s="38"/>
      <c r="H22" s="9"/>
      <c r="I22" s="39"/>
      <c r="J22" s="42"/>
      <c r="K22" s="44" t="str">
        <f t="shared" si="3"/>
        <v/>
      </c>
      <c r="L22" s="9" t="str">
        <f t="shared" si="0"/>
        <v/>
      </c>
      <c r="M22" s="9" t="str">
        <f t="shared" si="1"/>
        <v/>
      </c>
      <c r="N22" s="45" t="str">
        <f t="shared" si="4"/>
        <v/>
      </c>
      <c r="O22" s="68"/>
      <c r="P22" s="69"/>
    </row>
    <row r="23" spans="1:16" x14ac:dyDescent="0.4">
      <c r="A23" s="74">
        <f t="shared" si="5"/>
        <v>45764</v>
      </c>
      <c r="B23" s="75"/>
      <c r="C23" s="32"/>
      <c r="D23" s="9"/>
      <c r="E23" s="9"/>
      <c r="F23" s="33" t="str">
        <f t="shared" si="2"/>
        <v/>
      </c>
      <c r="G23" s="38"/>
      <c r="H23" s="9"/>
      <c r="I23" s="39"/>
      <c r="J23" s="42"/>
      <c r="K23" s="44" t="str">
        <f t="shared" si="3"/>
        <v/>
      </c>
      <c r="L23" s="9" t="str">
        <f t="shared" si="0"/>
        <v/>
      </c>
      <c r="M23" s="9" t="str">
        <f t="shared" si="1"/>
        <v/>
      </c>
      <c r="N23" s="45" t="str">
        <f t="shared" si="4"/>
        <v/>
      </c>
      <c r="O23" s="68"/>
      <c r="P23" s="69"/>
    </row>
    <row r="24" spans="1:16" x14ac:dyDescent="0.4">
      <c r="A24" s="74">
        <f t="shared" si="5"/>
        <v>45765</v>
      </c>
      <c r="B24" s="75"/>
      <c r="C24" s="32"/>
      <c r="D24" s="9"/>
      <c r="E24" s="9"/>
      <c r="F24" s="33" t="str">
        <f t="shared" si="2"/>
        <v/>
      </c>
      <c r="G24" s="38"/>
      <c r="H24" s="9"/>
      <c r="I24" s="39"/>
      <c r="J24" s="42"/>
      <c r="K24" s="44" t="str">
        <f t="shared" si="3"/>
        <v/>
      </c>
      <c r="L24" s="9" t="str">
        <f t="shared" si="0"/>
        <v/>
      </c>
      <c r="M24" s="9" t="str">
        <f t="shared" si="1"/>
        <v/>
      </c>
      <c r="N24" s="45" t="str">
        <f t="shared" si="4"/>
        <v/>
      </c>
      <c r="O24" s="68"/>
      <c r="P24" s="69"/>
    </row>
    <row r="25" spans="1:16" x14ac:dyDescent="0.4">
      <c r="A25" s="74">
        <f t="shared" si="5"/>
        <v>45766</v>
      </c>
      <c r="B25" s="75"/>
      <c r="C25" s="32"/>
      <c r="D25" s="9"/>
      <c r="E25" s="9"/>
      <c r="F25" s="33" t="str">
        <f t="shared" si="2"/>
        <v/>
      </c>
      <c r="G25" s="38"/>
      <c r="H25" s="9"/>
      <c r="I25" s="39"/>
      <c r="J25" s="42"/>
      <c r="K25" s="44" t="str">
        <f t="shared" si="3"/>
        <v/>
      </c>
      <c r="L25" s="9" t="str">
        <f t="shared" si="0"/>
        <v/>
      </c>
      <c r="M25" s="9" t="str">
        <f t="shared" si="1"/>
        <v/>
      </c>
      <c r="N25" s="45" t="str">
        <f t="shared" si="4"/>
        <v/>
      </c>
      <c r="O25" s="68"/>
      <c r="P25" s="69"/>
    </row>
    <row r="26" spans="1:16" x14ac:dyDescent="0.4">
      <c r="A26" s="74">
        <f t="shared" si="5"/>
        <v>45767</v>
      </c>
      <c r="B26" s="75"/>
      <c r="C26" s="32"/>
      <c r="D26" s="9"/>
      <c r="E26" s="9"/>
      <c r="F26" s="33" t="str">
        <f t="shared" si="2"/>
        <v/>
      </c>
      <c r="G26" s="38"/>
      <c r="H26" s="9"/>
      <c r="I26" s="39"/>
      <c r="J26" s="42"/>
      <c r="K26" s="44" t="str">
        <f t="shared" si="3"/>
        <v/>
      </c>
      <c r="L26" s="9" t="str">
        <f t="shared" si="0"/>
        <v/>
      </c>
      <c r="M26" s="9" t="str">
        <f t="shared" si="1"/>
        <v/>
      </c>
      <c r="N26" s="45" t="str">
        <f t="shared" si="4"/>
        <v/>
      </c>
      <c r="O26" s="68"/>
      <c r="P26" s="69"/>
    </row>
    <row r="27" spans="1:16" x14ac:dyDescent="0.4">
      <c r="A27" s="74">
        <f t="shared" si="5"/>
        <v>45768</v>
      </c>
      <c r="B27" s="75"/>
      <c r="C27" s="32"/>
      <c r="D27" s="9"/>
      <c r="E27" s="9"/>
      <c r="F27" s="33" t="str">
        <f t="shared" si="2"/>
        <v/>
      </c>
      <c r="G27" s="38"/>
      <c r="H27" s="9"/>
      <c r="I27" s="39"/>
      <c r="J27" s="42"/>
      <c r="K27" s="44" t="str">
        <f t="shared" si="3"/>
        <v/>
      </c>
      <c r="L27" s="9" t="str">
        <f t="shared" si="0"/>
        <v/>
      </c>
      <c r="M27" s="9" t="str">
        <f t="shared" si="1"/>
        <v/>
      </c>
      <c r="N27" s="45" t="str">
        <f t="shared" si="4"/>
        <v/>
      </c>
      <c r="O27" s="68"/>
      <c r="P27" s="69"/>
    </row>
    <row r="28" spans="1:16" x14ac:dyDescent="0.4">
      <c r="A28" s="74">
        <f t="shared" si="5"/>
        <v>45769</v>
      </c>
      <c r="B28" s="75"/>
      <c r="C28" s="32"/>
      <c r="D28" s="9"/>
      <c r="E28" s="9"/>
      <c r="F28" s="33" t="str">
        <f t="shared" si="2"/>
        <v/>
      </c>
      <c r="G28" s="38"/>
      <c r="H28" s="9"/>
      <c r="I28" s="39"/>
      <c r="J28" s="42"/>
      <c r="K28" s="44" t="str">
        <f t="shared" si="3"/>
        <v/>
      </c>
      <c r="L28" s="9" t="str">
        <f t="shared" si="0"/>
        <v/>
      </c>
      <c r="M28" s="9" t="str">
        <f t="shared" si="1"/>
        <v/>
      </c>
      <c r="N28" s="45" t="str">
        <f t="shared" si="4"/>
        <v/>
      </c>
      <c r="O28" s="68"/>
      <c r="P28" s="69"/>
    </row>
    <row r="29" spans="1:16" x14ac:dyDescent="0.4">
      <c r="A29" s="74">
        <f t="shared" si="5"/>
        <v>45770</v>
      </c>
      <c r="B29" s="75"/>
      <c r="C29" s="32"/>
      <c r="D29" s="9"/>
      <c r="E29" s="9"/>
      <c r="F29" s="33" t="str">
        <f t="shared" si="2"/>
        <v/>
      </c>
      <c r="G29" s="38"/>
      <c r="H29" s="9"/>
      <c r="I29" s="39"/>
      <c r="J29" s="42"/>
      <c r="K29" s="44" t="str">
        <f t="shared" si="3"/>
        <v/>
      </c>
      <c r="L29" s="9" t="str">
        <f t="shared" si="0"/>
        <v/>
      </c>
      <c r="M29" s="9" t="str">
        <f t="shared" si="1"/>
        <v/>
      </c>
      <c r="N29" s="45" t="str">
        <f t="shared" si="4"/>
        <v/>
      </c>
      <c r="O29" s="68"/>
      <c r="P29" s="69"/>
    </row>
    <row r="30" spans="1:16" x14ac:dyDescent="0.4">
      <c r="A30" s="74">
        <f t="shared" si="5"/>
        <v>45771</v>
      </c>
      <c r="B30" s="75"/>
      <c r="C30" s="32"/>
      <c r="D30" s="9"/>
      <c r="E30" s="9"/>
      <c r="F30" s="33" t="str">
        <f t="shared" si="2"/>
        <v/>
      </c>
      <c r="G30" s="38"/>
      <c r="H30" s="9"/>
      <c r="I30" s="39"/>
      <c r="J30" s="42"/>
      <c r="K30" s="44" t="str">
        <f t="shared" si="3"/>
        <v/>
      </c>
      <c r="L30" s="9" t="str">
        <f t="shared" si="0"/>
        <v/>
      </c>
      <c r="M30" s="9" t="str">
        <f t="shared" si="1"/>
        <v/>
      </c>
      <c r="N30" s="45" t="str">
        <f t="shared" si="4"/>
        <v/>
      </c>
      <c r="O30" s="68"/>
      <c r="P30" s="69"/>
    </row>
    <row r="31" spans="1:16" x14ac:dyDescent="0.4">
      <c r="A31" s="74">
        <f t="shared" si="5"/>
        <v>45772</v>
      </c>
      <c r="B31" s="75"/>
      <c r="C31" s="32"/>
      <c r="D31" s="9"/>
      <c r="E31" s="9"/>
      <c r="F31" s="33" t="str">
        <f t="shared" si="2"/>
        <v/>
      </c>
      <c r="G31" s="38"/>
      <c r="H31" s="9"/>
      <c r="I31" s="39"/>
      <c r="J31" s="42"/>
      <c r="K31" s="44" t="str">
        <f t="shared" si="3"/>
        <v/>
      </c>
      <c r="L31" s="9" t="str">
        <f t="shared" si="0"/>
        <v/>
      </c>
      <c r="M31" s="9" t="str">
        <f t="shared" si="1"/>
        <v/>
      </c>
      <c r="N31" s="45" t="str">
        <f t="shared" si="4"/>
        <v/>
      </c>
      <c r="O31" s="68"/>
      <c r="P31" s="69"/>
    </row>
    <row r="32" spans="1:16" x14ac:dyDescent="0.4">
      <c r="A32" s="74">
        <f t="shared" si="5"/>
        <v>45773</v>
      </c>
      <c r="B32" s="75"/>
      <c r="C32" s="32"/>
      <c r="D32" s="9"/>
      <c r="E32" s="9"/>
      <c r="F32" s="33" t="str">
        <f t="shared" si="2"/>
        <v/>
      </c>
      <c r="G32" s="38"/>
      <c r="H32" s="9"/>
      <c r="I32" s="39"/>
      <c r="J32" s="42"/>
      <c r="K32" s="44" t="str">
        <f t="shared" si="3"/>
        <v/>
      </c>
      <c r="L32" s="9" t="str">
        <f t="shared" si="0"/>
        <v/>
      </c>
      <c r="M32" s="9" t="str">
        <f t="shared" si="1"/>
        <v/>
      </c>
      <c r="N32" s="45" t="str">
        <f t="shared" si="4"/>
        <v/>
      </c>
      <c r="O32" s="68"/>
      <c r="P32" s="69"/>
    </row>
    <row r="33" spans="1:16" x14ac:dyDescent="0.4">
      <c r="A33" s="74">
        <f t="shared" si="5"/>
        <v>45774</v>
      </c>
      <c r="B33" s="75"/>
      <c r="C33" s="32"/>
      <c r="D33" s="9"/>
      <c r="E33" s="9"/>
      <c r="F33" s="33" t="str">
        <f t="shared" si="2"/>
        <v/>
      </c>
      <c r="G33" s="38"/>
      <c r="H33" s="9"/>
      <c r="I33" s="39"/>
      <c r="J33" s="42"/>
      <c r="K33" s="44" t="str">
        <f t="shared" si="3"/>
        <v/>
      </c>
      <c r="L33" s="9" t="str">
        <f t="shared" si="0"/>
        <v/>
      </c>
      <c r="M33" s="9" t="str">
        <f t="shared" si="1"/>
        <v/>
      </c>
      <c r="N33" s="45" t="str">
        <f t="shared" si="4"/>
        <v/>
      </c>
      <c r="O33" s="68"/>
      <c r="P33" s="69"/>
    </row>
    <row r="34" spans="1:16" x14ac:dyDescent="0.4">
      <c r="A34" s="74">
        <f t="shared" si="5"/>
        <v>45775</v>
      </c>
      <c r="B34" s="75"/>
      <c r="C34" s="32"/>
      <c r="D34" s="9"/>
      <c r="E34" s="9"/>
      <c r="F34" s="33" t="str">
        <f t="shared" si="2"/>
        <v/>
      </c>
      <c r="G34" s="38"/>
      <c r="H34" s="9"/>
      <c r="I34" s="39"/>
      <c r="J34" s="42"/>
      <c r="K34" s="44" t="str">
        <f t="shared" si="3"/>
        <v/>
      </c>
      <c r="L34" s="9" t="str">
        <f t="shared" si="0"/>
        <v/>
      </c>
      <c r="M34" s="9" t="str">
        <f t="shared" si="1"/>
        <v/>
      </c>
      <c r="N34" s="45" t="str">
        <f t="shared" si="4"/>
        <v/>
      </c>
      <c r="O34" s="68"/>
      <c r="P34" s="69"/>
    </row>
    <row r="35" spans="1:16" x14ac:dyDescent="0.4">
      <c r="A35" s="74">
        <f t="shared" si="5"/>
        <v>45776</v>
      </c>
      <c r="B35" s="75"/>
      <c r="C35" s="32"/>
      <c r="D35" s="9"/>
      <c r="E35" s="9"/>
      <c r="F35" s="33" t="str">
        <f t="shared" si="2"/>
        <v/>
      </c>
      <c r="G35" s="38"/>
      <c r="H35" s="9"/>
      <c r="I35" s="39"/>
      <c r="J35" s="42"/>
      <c r="K35" s="44" t="str">
        <f t="shared" si="3"/>
        <v/>
      </c>
      <c r="L35" s="9" t="str">
        <f t="shared" si="0"/>
        <v/>
      </c>
      <c r="M35" s="9" t="str">
        <f t="shared" si="1"/>
        <v/>
      </c>
      <c r="N35" s="45" t="str">
        <f t="shared" si="4"/>
        <v/>
      </c>
      <c r="O35" s="68"/>
      <c r="P35" s="69"/>
    </row>
    <row r="36" spans="1:16" x14ac:dyDescent="0.4">
      <c r="A36" s="74">
        <f t="shared" si="5"/>
        <v>45777</v>
      </c>
      <c r="B36" s="75"/>
      <c r="C36" s="32"/>
      <c r="D36" s="9"/>
      <c r="E36" s="9"/>
      <c r="F36" s="33" t="str">
        <f t="shared" si="2"/>
        <v/>
      </c>
      <c r="G36" s="38"/>
      <c r="H36" s="9"/>
      <c r="I36" s="39"/>
      <c r="J36" s="42"/>
      <c r="K36" s="44" t="str">
        <f t="shared" si="3"/>
        <v/>
      </c>
      <c r="L36" s="9" t="str">
        <f t="shared" si="0"/>
        <v/>
      </c>
      <c r="M36" s="9" t="str">
        <f t="shared" si="1"/>
        <v/>
      </c>
      <c r="N36" s="45" t="str">
        <f t="shared" si="4"/>
        <v/>
      </c>
      <c r="O36" s="68"/>
      <c r="P36" s="69"/>
    </row>
    <row r="37" spans="1:16" ht="16.5" thickBot="1" x14ac:dyDescent="0.45">
      <c r="A37" s="76">
        <f t="shared" si="5"/>
        <v>45778</v>
      </c>
      <c r="B37" s="77"/>
      <c r="C37" s="34"/>
      <c r="D37" s="35"/>
      <c r="E37" s="35"/>
      <c r="F37" s="36" t="str">
        <f t="shared" si="2"/>
        <v/>
      </c>
      <c r="G37" s="40"/>
      <c r="H37" s="35"/>
      <c r="I37" s="41"/>
      <c r="J37" s="42"/>
      <c r="K37" s="46" t="str">
        <f t="shared" si="3"/>
        <v/>
      </c>
      <c r="L37" s="35" t="str">
        <f t="shared" si="0"/>
        <v/>
      </c>
      <c r="M37" s="35" t="str">
        <f t="shared" si="1"/>
        <v/>
      </c>
      <c r="N37" s="47" t="str">
        <f t="shared" si="4"/>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16"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16"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719" priority="175">
      <formula>WEEKDAY(A7)=7</formula>
    </cfRule>
    <cfRule type="expression" dxfId="718" priority="176">
      <formula>WEEKDAY(A7)=1</formula>
    </cfRule>
  </conditionalFormatting>
  <conditionalFormatting sqref="C7:C37">
    <cfRule type="expression" dxfId="717" priority="126">
      <formula>MONTH(A7)&lt;&gt;$A$3</formula>
    </cfRule>
    <cfRule type="expression" dxfId="716" priority="170">
      <formula>WEEKDAY(A7)=7</formula>
    </cfRule>
    <cfRule type="expression" dxfId="715" priority="171">
      <formula>WEEKDAY(A7)=1</formula>
    </cfRule>
  </conditionalFormatting>
  <conditionalFormatting sqref="D7:D37">
    <cfRule type="expression" dxfId="714" priority="123">
      <formula>MONTH(A7)&lt;&gt;$A$3</formula>
    </cfRule>
    <cfRule type="expression" dxfId="713" priority="160">
      <formula>WEEKDAY(A7)=7</formula>
    </cfRule>
    <cfRule type="expression" dxfId="712" priority="161">
      <formula>WEEKDAY(A7)=1</formula>
    </cfRule>
  </conditionalFormatting>
  <conditionalFormatting sqref="E7:E37">
    <cfRule type="expression" dxfId="711" priority="122">
      <formula>MONTH(A7)&lt;&gt;$A$3</formula>
    </cfRule>
    <cfRule type="expression" dxfId="710" priority="157">
      <formula>WEEKDAY(A7)=7</formula>
    </cfRule>
    <cfRule type="expression" dxfId="709" priority="158">
      <formula>WEEKDAY(A7)=1</formula>
    </cfRule>
  </conditionalFormatting>
  <conditionalFormatting sqref="H7:H37">
    <cfRule type="expression" dxfId="708" priority="120">
      <formula>MONTH(A7)&lt;&gt;$A$3</formula>
    </cfRule>
    <cfRule type="expression" dxfId="707" priority="151">
      <formula>WEEKDAY(A7)=7</formula>
    </cfRule>
    <cfRule type="expression" dxfId="706" priority="152">
      <formula>WEEKDAY(A7)=1</formula>
    </cfRule>
  </conditionalFormatting>
  <conditionalFormatting sqref="O7:O37">
    <cfRule type="expression" dxfId="705" priority="116">
      <formula>MONTH(A7)&lt;&gt;$A$3</formula>
    </cfRule>
    <cfRule type="expression" dxfId="704" priority="142">
      <formula>WEEKDAY(A7)=7</formula>
    </cfRule>
    <cfRule type="expression" dxfId="703" priority="143">
      <formula>WEEKDAY(A7)=1</formula>
    </cfRule>
  </conditionalFormatting>
  <conditionalFormatting sqref="P7:P37">
    <cfRule type="expression" dxfId="702" priority="115">
      <formula>MONTH(A7)&lt;&gt;$A$3</formula>
    </cfRule>
    <cfRule type="expression" dxfId="701" priority="139">
      <formula>WEEKDAY(A7)=7</formula>
    </cfRule>
    <cfRule type="expression" dxfId="700" priority="140">
      <formula>WEEKDAY(A7)=1</formula>
    </cfRule>
  </conditionalFormatting>
  <conditionalFormatting sqref="A7:A37">
    <cfRule type="expression" dxfId="699" priority="128">
      <formula>MONTH(A7)&lt;&gt;$A$3</formula>
    </cfRule>
  </conditionalFormatting>
  <conditionalFormatting sqref="G7:G37">
    <cfRule type="expression" dxfId="698" priority="28">
      <formula>MONTH(A7)&lt;&gt;$A$3</formula>
    </cfRule>
    <cfRule type="expression" dxfId="697" priority="94">
      <formula>WEEKDAY(A7)=7</formula>
    </cfRule>
    <cfRule type="expression" dxfId="696" priority="95">
      <formula>WEEKDAY(A7)=1</formula>
    </cfRule>
  </conditionalFormatting>
  <conditionalFormatting sqref="B7:B37">
    <cfRule type="expression" dxfId="695" priority="32">
      <formula>MONTH(A7)&lt;&gt;$A$3</formula>
    </cfRule>
    <cfRule type="expression" dxfId="694" priority="92">
      <formula>WEEKDAY(A7)=7</formula>
    </cfRule>
    <cfRule type="expression" dxfId="693" priority="93">
      <formula>WEEKDAY(A7)=1</formula>
    </cfRule>
  </conditionalFormatting>
  <conditionalFormatting sqref="K7:K37">
    <cfRule type="expression" dxfId="692" priority="26">
      <formula>MONTH(A7)&lt;&gt;$A$3</formula>
    </cfRule>
    <cfRule type="expression" dxfId="691" priority="66">
      <formula>WEEKDAY(A7)=7</formula>
    </cfRule>
    <cfRule type="expression" dxfId="690" priority="67">
      <formula>WEEKDAY(A7)=1</formula>
    </cfRule>
  </conditionalFormatting>
  <conditionalFormatting sqref="L7:L37">
    <cfRule type="expression" dxfId="689" priority="25">
      <formula>MONTH(A7)&lt;&gt;$A$3</formula>
    </cfRule>
    <cfRule type="expression" dxfId="688" priority="63">
      <formula>WEEKDAY(A7)=7</formula>
    </cfRule>
    <cfRule type="expression" dxfId="687" priority="64">
      <formula>WEEKDAY(A7)=1</formula>
    </cfRule>
  </conditionalFormatting>
  <conditionalFormatting sqref="M7:M37">
    <cfRule type="expression" dxfId="686" priority="24">
      <formula>MONTH(A7)&lt;&gt;$A$3</formula>
    </cfRule>
    <cfRule type="expression" dxfId="685" priority="60">
      <formula>WEEKDAY(A7)=7</formula>
    </cfRule>
    <cfRule type="expression" dxfId="684" priority="61">
      <formula>WEEKDAY(A7)=1</formula>
    </cfRule>
  </conditionalFormatting>
  <conditionalFormatting sqref="F7:F37">
    <cfRule type="expression" dxfId="683" priority="1">
      <formula>MONTH(A7)&lt;&gt;$A$3</formula>
    </cfRule>
    <cfRule type="expression" dxfId="682" priority="11">
      <formula>WEEKDAY(A7)=7</formula>
    </cfRule>
    <cfRule type="expression" dxfId="681" priority="12">
      <formula>WEEKDAY(A7)=1</formula>
    </cfRule>
  </conditionalFormatting>
  <conditionalFormatting sqref="I7:I37">
    <cfRule type="expression" dxfId="680" priority="2">
      <formula>MONTH(A7)&lt;&gt;$A$3</formula>
    </cfRule>
    <cfRule type="expression" dxfId="679" priority="8">
      <formula>WEEKDAY(A7)=7</formula>
    </cfRule>
    <cfRule type="expression" dxfId="678" priority="9">
      <formula>WEEKDAY(A7)=1</formula>
    </cfRule>
  </conditionalFormatting>
  <conditionalFormatting sqref="N7:N37">
    <cfRule type="expression" dxfId="677" priority="3">
      <formula>MONTH(A7)&lt;&gt;$A$3</formula>
    </cfRule>
    <cfRule type="expression" dxfId="676" priority="5">
      <formula>WEEKDAY(A7)=7</formula>
    </cfRule>
    <cfRule type="expression" dxfId="675" priority="6">
      <formula>WEEKDAY(A7)=1</formula>
    </cfRule>
  </conditionalFormatting>
  <dataValidations count="2">
    <dataValidation type="list" allowBlank="1" showInputMessage="1" showErrorMessage="1" sqref="C7:C37" xr:uid="{75AADA18-8E8C-4E7A-A11E-59EC48556C6C}">
      <formula1>"練習,試合等,その他,休養日"</formula1>
    </dataValidation>
    <dataValidation type="list" allowBlank="1" showInputMessage="1" showErrorMessage="1" sqref="G7:G37" xr:uid="{CC567607-E468-4434-8BFF-B2815B207F2E}">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42" id="{70445339-2C82-4608-BF09-920FC74B904B}">
            <xm:f>COUNTIF('祝日（4月～12月）'!$B$2:$B$25,$A7)=1</xm:f>
            <x14:dxf>
              <fill>
                <patternFill>
                  <bgColor rgb="FFFFCCFF"/>
                </patternFill>
              </fill>
            </x14:dxf>
          </x14:cfRule>
          <xm:sqref>D7:D37</xm:sqref>
        </x14:conditionalFormatting>
        <x14:conditionalFormatting xmlns:xm="http://schemas.microsoft.com/office/excel/2006/main">
          <x14:cfRule type="expression" priority="173" id="{34C0ACAC-DD70-4072-AC06-653990A9AA09}">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169" id="{C7081B75-350D-4769-9AFE-D828BEC426C3}">
            <xm:f>COUNTIF('祝日（4月～12月）'!$B$2:$B$25,$A7)=1</xm:f>
            <x14:dxf>
              <fill>
                <patternFill>
                  <bgColor rgb="FFFFCCFF"/>
                </patternFill>
              </fill>
            </x14:dxf>
          </x14:cfRule>
          <xm:sqref>C7:C37</xm:sqref>
        </x14:conditionalFormatting>
        <x14:conditionalFormatting xmlns:xm="http://schemas.microsoft.com/office/excel/2006/main">
          <x14:cfRule type="expression" priority="156" id="{0606AFA7-0F23-4D2E-A840-E2F601A3E261}">
            <xm:f>COUNTIF('祝日（4月～12月）'!$B$2:$B$22,$A7)=1</xm:f>
            <x14:dxf>
              <fill>
                <patternFill>
                  <bgColor rgb="FFFFCCFF"/>
                </patternFill>
              </fill>
            </x14:dxf>
          </x14:cfRule>
          <xm:sqref>E7:E37</xm:sqref>
        </x14:conditionalFormatting>
        <x14:conditionalFormatting xmlns:xm="http://schemas.microsoft.com/office/excel/2006/main">
          <x14:cfRule type="expression" priority="150" id="{6341A96F-BBCC-4C9A-A5AE-95950329D885}">
            <xm:f>COUNTIF('祝日（4月～12月）'!$B$2:$B$22,$A7)=1</xm:f>
            <x14:dxf>
              <fill>
                <patternFill>
                  <bgColor rgb="FFFFCCFF"/>
                </patternFill>
              </fill>
            </x14:dxf>
          </x14:cfRule>
          <xm:sqref>H7:H37</xm:sqref>
        </x14:conditionalFormatting>
        <x14:conditionalFormatting xmlns:xm="http://schemas.microsoft.com/office/excel/2006/main">
          <x14:cfRule type="expression" priority="141" id="{6DCE1F9E-1C4A-4CF9-990F-217423026B59}">
            <xm:f>COUNTIF('祝日（4月～12月）'!$B$2:$B$22,$A7)=1</xm:f>
            <x14:dxf>
              <fill>
                <patternFill>
                  <bgColor rgb="FFFFCCFF"/>
                </patternFill>
              </fill>
            </x14:dxf>
          </x14:cfRule>
          <xm:sqref>O7:O37</xm:sqref>
        </x14:conditionalFormatting>
        <x14:conditionalFormatting xmlns:xm="http://schemas.microsoft.com/office/excel/2006/main">
          <x14:cfRule type="expression" priority="138" id="{F7F2750E-9215-491A-98AB-B804E84C7F48}">
            <xm:f>COUNTIF('祝日（4月～12月）'!$B$2:$B$22,$A7)=1</xm:f>
            <x14:dxf>
              <fill>
                <patternFill>
                  <bgColor rgb="FFFFCCFF"/>
                </patternFill>
              </fill>
            </x14:dxf>
          </x14:cfRule>
          <xm:sqref>P7:P37</xm:sqref>
        </x14:conditionalFormatting>
        <x14:conditionalFormatting xmlns:xm="http://schemas.microsoft.com/office/excel/2006/main">
          <x14:cfRule type="expression" priority="86" id="{87184ABB-B681-4DCB-8666-09567CB46D5D}">
            <xm:f>COUNTIF('祝日（4月～12月）'!$B$2:$B$25,$A7)=1</xm:f>
            <x14:dxf>
              <fill>
                <patternFill>
                  <bgColor rgb="FFFFCCFF"/>
                </patternFill>
              </fill>
            </x14:dxf>
          </x14:cfRule>
          <xm:sqref>G7:G37</xm:sqref>
        </x14:conditionalFormatting>
        <x14:conditionalFormatting xmlns:xm="http://schemas.microsoft.com/office/excel/2006/main">
          <x14:cfRule type="expression" priority="88" id="{F7AFB7A5-71B1-4B56-BC87-96FC52D28F1B}">
            <xm:f>COUNTIF('祝日（4月～12月）'!$B$2:$B$25,$A7)=1</xm:f>
            <x14:dxf>
              <fill>
                <patternFill>
                  <bgColor rgb="FFFFCCFF"/>
                </patternFill>
              </fill>
            </x14:dxf>
          </x14:cfRule>
          <xm:sqref>B7:B37</xm:sqref>
        </x14:conditionalFormatting>
        <x14:conditionalFormatting xmlns:xm="http://schemas.microsoft.com/office/excel/2006/main">
          <x14:cfRule type="expression" priority="65" id="{7F582696-01B5-45F0-B7F8-246A1A1AD6B3}">
            <xm:f>COUNTIF('祝日（4月～12月）'!$B$2:$B$25,$A7)=1</xm:f>
            <x14:dxf>
              <fill>
                <patternFill>
                  <bgColor rgb="FFFFCCFF"/>
                </patternFill>
              </fill>
            </x14:dxf>
          </x14:cfRule>
          <xm:sqref>K7:K37</xm:sqref>
        </x14:conditionalFormatting>
        <x14:conditionalFormatting xmlns:xm="http://schemas.microsoft.com/office/excel/2006/main">
          <x14:cfRule type="expression" priority="62" id="{5FD8D745-8AA8-42CB-9C10-A273C2526684}">
            <xm:f>COUNTIF('祝日（4月～12月）'!$B$2:$B$22,$A7)=1</xm:f>
            <x14:dxf>
              <fill>
                <patternFill>
                  <bgColor rgb="FFFFCCFF"/>
                </patternFill>
              </fill>
            </x14:dxf>
          </x14:cfRule>
          <xm:sqref>L7:L37</xm:sqref>
        </x14:conditionalFormatting>
        <x14:conditionalFormatting xmlns:xm="http://schemas.microsoft.com/office/excel/2006/main">
          <x14:cfRule type="expression" priority="59" id="{9CD6A4A6-5CA5-41AD-A509-93BDD6E3C7B3}">
            <xm:f>COUNTIF('祝日（4月～12月）'!$B$2:$B$25,$A7)=1</xm:f>
            <x14:dxf>
              <fill>
                <patternFill>
                  <bgColor rgb="FFFFCCFF"/>
                </patternFill>
              </fill>
            </x14:dxf>
          </x14:cfRule>
          <xm:sqref>M7:M37</xm:sqref>
        </x14:conditionalFormatting>
        <x14:conditionalFormatting xmlns:xm="http://schemas.microsoft.com/office/excel/2006/main">
          <x14:cfRule type="expression" priority="10" id="{955799D2-8821-49DC-B3C8-9BBC373A87D3}">
            <xm:f>COUNTIF('祝日（4月～12月）'!$B$2:$B$22,$A7)=1</xm:f>
            <x14:dxf>
              <fill>
                <patternFill>
                  <bgColor rgb="FFFFCCFF"/>
                </patternFill>
              </fill>
            </x14:dxf>
          </x14:cfRule>
          <xm:sqref>F7:F37</xm:sqref>
        </x14:conditionalFormatting>
        <x14:conditionalFormatting xmlns:xm="http://schemas.microsoft.com/office/excel/2006/main">
          <x14:cfRule type="expression" priority="7" id="{0913D3F9-AFAB-42FD-8093-A1C9023983DA}">
            <xm:f>COUNTIF('祝日（4月～12月）'!$B$2:$B$22,$A7)=1</xm:f>
            <x14:dxf>
              <fill>
                <patternFill>
                  <bgColor rgb="FFFFCCFF"/>
                </patternFill>
              </fill>
            </x14:dxf>
          </x14:cfRule>
          <xm:sqref>I7:I37</xm:sqref>
        </x14:conditionalFormatting>
        <x14:conditionalFormatting xmlns:xm="http://schemas.microsoft.com/office/excel/2006/main">
          <x14:cfRule type="expression" priority="4" id="{DC4EE8B3-A3E0-4A7D-83EE-9DA8C726A3F9}">
            <xm:f>COUNTIF('祝日（4月～12月）'!$B$2:$B$22,$A7)=1</xm:f>
            <x14:dxf>
              <fill>
                <patternFill>
                  <bgColor rgb="FFFFCCFF"/>
                </patternFill>
              </fill>
            </x14:dxf>
          </x14:cfRule>
          <xm:sqref>N7:N37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096A-3CDE-42B2-BAA7-83B1F3BA800F}">
  <sheetPr>
    <pageSetUpPr fitToPage="1"/>
  </sheetPr>
  <dimension ref="A1:S45"/>
  <sheetViews>
    <sheetView view="pageBreakPreview" zoomScale="70" zoomScaleNormal="100" zoomScaleSheetLayoutView="70" workbookViewId="0">
      <selection activeCell="A11" sqref="A11:A12"/>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2.87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14">
        <v>2025</v>
      </c>
      <c r="B2" s="6" t="s">
        <v>0</v>
      </c>
      <c r="E2" s="133" t="s">
        <v>38</v>
      </c>
      <c r="F2" s="10" t="s">
        <v>39</v>
      </c>
      <c r="G2" s="11"/>
      <c r="I2" s="135" t="str">
        <f>IF(年間活動計画!B3="","",年間活動計画!B3)</f>
        <v/>
      </c>
      <c r="J2" s="136"/>
    </row>
    <row r="3" spans="1:19" ht="18.600000000000001" customHeight="1" thickBot="1" x14ac:dyDescent="0.45">
      <c r="A3" s="15">
        <v>5</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45778</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
      <c r="A8" s="74">
        <f>A7+1</f>
        <v>45779</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
      <c r="A9" s="74">
        <f t="shared" ref="A9:A37" si="4">A8+1</f>
        <v>45780</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
      <c r="A10" s="74">
        <f t="shared" si="4"/>
        <v>45781</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
      <c r="A11" s="74">
        <f t="shared" si="4"/>
        <v>45782</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
      <c r="A12" s="74">
        <f t="shared" si="4"/>
        <v>45783</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
      <c r="A13" s="74">
        <f t="shared" si="4"/>
        <v>45784</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
      <c r="A14" s="74">
        <f t="shared" si="4"/>
        <v>45785</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
      <c r="A15" s="74">
        <f t="shared" si="4"/>
        <v>45786</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
      <c r="A16" s="74">
        <f t="shared" si="4"/>
        <v>45787</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
      <c r="A17" s="74">
        <f t="shared" si="4"/>
        <v>45788</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
      <c r="A18" s="74">
        <f t="shared" si="4"/>
        <v>45789</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
      <c r="A19" s="74">
        <f t="shared" si="4"/>
        <v>45790</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
      <c r="A20" s="74">
        <f t="shared" si="4"/>
        <v>45791</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
      <c r="A21" s="74">
        <f t="shared" si="4"/>
        <v>45792</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
      <c r="A22" s="74">
        <f t="shared" si="4"/>
        <v>45793</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
      <c r="A23" s="74">
        <f t="shared" si="4"/>
        <v>45794</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
      <c r="A24" s="74">
        <f t="shared" si="4"/>
        <v>45795</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
      <c r="A25" s="74">
        <f t="shared" si="4"/>
        <v>45796</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
      <c r="A26" s="74">
        <f t="shared" si="4"/>
        <v>45797</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
      <c r="A27" s="74">
        <f t="shared" si="4"/>
        <v>45798</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
      <c r="A28" s="74">
        <f t="shared" si="4"/>
        <v>45799</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
      <c r="A29" s="74">
        <f t="shared" si="4"/>
        <v>45800</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
      <c r="A30" s="74">
        <f t="shared" si="4"/>
        <v>45801</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
      <c r="A31" s="74">
        <f t="shared" si="4"/>
        <v>45802</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
      <c r="A32" s="74">
        <f t="shared" si="4"/>
        <v>45803</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
      <c r="A33" s="74">
        <f t="shared" si="4"/>
        <v>45804</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
      <c r="A34" s="74">
        <f t="shared" si="4"/>
        <v>45805</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
      <c r="A35" s="74">
        <f t="shared" si="4"/>
        <v>45806</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
      <c r="A36" s="74">
        <f t="shared" si="4"/>
        <v>45807</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6.5" thickBot="1" x14ac:dyDescent="0.45">
      <c r="A37" s="76">
        <f t="shared" si="4"/>
        <v>45808</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30"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30"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659" priority="59">
      <formula>WEEKDAY(A7)=7</formula>
    </cfRule>
    <cfRule type="expression" dxfId="658" priority="60">
      <formula>WEEKDAY(A7)=1</formula>
    </cfRule>
  </conditionalFormatting>
  <conditionalFormatting sqref="C7:C37">
    <cfRule type="expression" dxfId="657" priority="39">
      <formula>MONTH(A7)&lt;&gt;$A$3</formula>
    </cfRule>
    <cfRule type="expression" dxfId="656" priority="56">
      <formula>WEEKDAY(A7)=7</formula>
    </cfRule>
    <cfRule type="expression" dxfId="655" priority="57">
      <formula>WEEKDAY(A7)=1</formula>
    </cfRule>
  </conditionalFormatting>
  <conditionalFormatting sqref="D7:D37">
    <cfRule type="expression" dxfId="654" priority="38">
      <formula>MONTH(A7)&lt;&gt;$A$3</formula>
    </cfRule>
    <cfRule type="expression" dxfId="653" priority="53">
      <formula>WEEKDAY(A7)=7</formula>
    </cfRule>
    <cfRule type="expression" dxfId="652" priority="54">
      <formula>WEEKDAY(A7)=1</formula>
    </cfRule>
  </conditionalFormatting>
  <conditionalFormatting sqref="E7:E37">
    <cfRule type="expression" dxfId="651" priority="37">
      <formula>MONTH(A7)&lt;&gt;$A$3</formula>
    </cfRule>
    <cfRule type="expression" dxfId="650" priority="51">
      <formula>WEEKDAY(A7)=7</formula>
    </cfRule>
    <cfRule type="expression" dxfId="649" priority="52">
      <formula>WEEKDAY(A7)=1</formula>
    </cfRule>
  </conditionalFormatting>
  <conditionalFormatting sqref="H7:H37">
    <cfRule type="expression" dxfId="648" priority="36">
      <formula>MONTH(A7)&lt;&gt;$A$3</formula>
    </cfRule>
    <cfRule type="expression" dxfId="647" priority="48">
      <formula>WEEKDAY(A7)=7</formula>
    </cfRule>
    <cfRule type="expression" dxfId="646" priority="49">
      <formula>WEEKDAY(A7)=1</formula>
    </cfRule>
  </conditionalFormatting>
  <conditionalFormatting sqref="O7:O37">
    <cfRule type="expression" dxfId="645" priority="35">
      <formula>MONTH(A7)&lt;&gt;$A$3</formula>
    </cfRule>
    <cfRule type="expression" dxfId="644" priority="45">
      <formula>WEEKDAY(A7)=7</formula>
    </cfRule>
    <cfRule type="expression" dxfId="643" priority="46">
      <formula>WEEKDAY(A7)=1</formula>
    </cfRule>
  </conditionalFormatting>
  <conditionalFormatting sqref="P7:P37">
    <cfRule type="expression" dxfId="642" priority="34">
      <formula>MONTH(A7)&lt;&gt;$A$3</formula>
    </cfRule>
    <cfRule type="expression" dxfId="641" priority="42">
      <formula>WEEKDAY(A7)=7</formula>
    </cfRule>
    <cfRule type="expression" dxfId="640" priority="43">
      <formula>WEEKDAY(A7)=1</formula>
    </cfRule>
  </conditionalFormatting>
  <conditionalFormatting sqref="A7:A37">
    <cfRule type="expression" dxfId="639" priority="40">
      <formula>MONTH(A7)&lt;&gt;$A$3</formula>
    </cfRule>
  </conditionalFormatting>
  <conditionalFormatting sqref="G7:G37">
    <cfRule type="expression" dxfId="638" priority="16">
      <formula>MONTH(A7)&lt;&gt;$A$3</formula>
    </cfRule>
    <cfRule type="expression" dxfId="637" priority="32">
      <formula>WEEKDAY(A7)=7</formula>
    </cfRule>
    <cfRule type="expression" dxfId="636" priority="33">
      <formula>WEEKDAY(A7)=1</formula>
    </cfRule>
  </conditionalFormatting>
  <conditionalFormatting sqref="B7:B37">
    <cfRule type="expression" dxfId="635" priority="17">
      <formula>MONTH(A7)&lt;&gt;$A$3</formula>
    </cfRule>
    <cfRule type="expression" dxfId="634" priority="30">
      <formula>WEEKDAY(A7)=7</formula>
    </cfRule>
    <cfRule type="expression" dxfId="633" priority="31">
      <formula>WEEKDAY(A7)=1</formula>
    </cfRule>
  </conditionalFormatting>
  <conditionalFormatting sqref="K7:K37">
    <cfRule type="expression" dxfId="632" priority="15">
      <formula>MONTH(A7)&lt;&gt;$A$3</formula>
    </cfRule>
    <cfRule type="expression" dxfId="631" priority="26">
      <formula>WEEKDAY(A7)=7</formula>
    </cfRule>
    <cfRule type="expression" dxfId="630" priority="27">
      <formula>WEEKDAY(A7)=1</formula>
    </cfRule>
  </conditionalFormatting>
  <conditionalFormatting sqref="L7:L37">
    <cfRule type="expression" dxfId="629" priority="14">
      <formula>MONTH(A7)&lt;&gt;$A$3</formula>
    </cfRule>
    <cfRule type="expression" dxfId="628" priority="23">
      <formula>WEEKDAY(A7)=7</formula>
    </cfRule>
    <cfRule type="expression" dxfId="627" priority="24">
      <formula>WEEKDAY(A7)=1</formula>
    </cfRule>
  </conditionalFormatting>
  <conditionalFormatting sqref="M7:M37">
    <cfRule type="expression" dxfId="626" priority="13">
      <formula>MONTH(A7)&lt;&gt;$A$3</formula>
    </cfRule>
    <cfRule type="expression" dxfId="625" priority="20">
      <formula>WEEKDAY(A7)=7</formula>
    </cfRule>
    <cfRule type="expression" dxfId="624" priority="21">
      <formula>WEEKDAY(A7)=1</formula>
    </cfRule>
  </conditionalFormatting>
  <conditionalFormatting sqref="F7:F37">
    <cfRule type="expression" dxfId="623" priority="1">
      <formula>MONTH(A7)&lt;&gt;$A$3</formula>
    </cfRule>
    <cfRule type="expression" dxfId="622" priority="11">
      <formula>WEEKDAY(A7)=7</formula>
    </cfRule>
    <cfRule type="expression" dxfId="621" priority="12">
      <formula>WEEKDAY(A7)=1</formula>
    </cfRule>
  </conditionalFormatting>
  <conditionalFormatting sqref="I7:I37">
    <cfRule type="expression" dxfId="620" priority="2">
      <formula>MONTH(A7)&lt;&gt;$A$3</formula>
    </cfRule>
    <cfRule type="expression" dxfId="619" priority="8">
      <formula>WEEKDAY(A7)=7</formula>
    </cfRule>
    <cfRule type="expression" dxfId="618" priority="9">
      <formula>WEEKDAY(A7)=1</formula>
    </cfRule>
  </conditionalFormatting>
  <conditionalFormatting sqref="N7:N37">
    <cfRule type="expression" dxfId="617" priority="3">
      <formula>MONTH(A7)&lt;&gt;$A$3</formula>
    </cfRule>
    <cfRule type="expression" dxfId="616" priority="5">
      <formula>WEEKDAY(A7)=7</formula>
    </cfRule>
    <cfRule type="expression" dxfId="615" priority="6">
      <formula>WEEKDAY(A7)=1</formula>
    </cfRule>
  </conditionalFormatting>
  <dataValidations count="2">
    <dataValidation type="list" allowBlank="1" showInputMessage="1" showErrorMessage="1" sqref="G7:G37" xr:uid="{58D0EC4D-CBDD-4B5A-8246-BD2EB54707BA}">
      <formula1>"練習,試合等,その他,休養日,中止"</formula1>
    </dataValidation>
    <dataValidation type="list" allowBlank="1" showInputMessage="1" showErrorMessage="1" sqref="C7:C37" xr:uid="{9770778D-0631-4CAD-8FD4-A60C20473AD4}">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6C11F935-F686-497D-8242-90B8455D4285}">
            <xm:f>COUNTIF('祝日（4月～12月）'!$B$2:$B$25,$A7)=1</xm:f>
            <x14:dxf>
              <fill>
                <patternFill>
                  <bgColor rgb="FFFFCCFF"/>
                </patternFill>
              </fill>
            </x14:dxf>
          </x14:cfRule>
          <xm:sqref>D7:D37</xm:sqref>
        </x14:conditionalFormatting>
        <x14:conditionalFormatting xmlns:xm="http://schemas.microsoft.com/office/excel/2006/main">
          <x14:cfRule type="expression" priority="58" id="{91B1D894-1A08-4957-BD20-966183EC1CB9}">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C80A3E1F-77C3-40AF-9E19-394EFFA64A0A}">
            <xm:f>COUNTIF('祝日（4月～12月）'!$B$2:$B$25,$A7)=1</xm:f>
            <x14:dxf>
              <fill>
                <patternFill>
                  <bgColor rgb="FFFFCCFF"/>
                </patternFill>
              </fill>
            </x14:dxf>
          </x14:cfRule>
          <xm:sqref>C7:C37</xm:sqref>
        </x14:conditionalFormatting>
        <x14:conditionalFormatting xmlns:xm="http://schemas.microsoft.com/office/excel/2006/main">
          <x14:cfRule type="expression" priority="50" id="{40F91381-46BE-4E1A-9B77-AF4924C2E065}">
            <xm:f>COUNTIF('祝日（4月～12月）'!$B$2:$B$22,$A7)=1</xm:f>
            <x14:dxf>
              <fill>
                <patternFill>
                  <bgColor rgb="FFFFCCFF"/>
                </patternFill>
              </fill>
            </x14:dxf>
          </x14:cfRule>
          <xm:sqref>E7:E37</xm:sqref>
        </x14:conditionalFormatting>
        <x14:conditionalFormatting xmlns:xm="http://schemas.microsoft.com/office/excel/2006/main">
          <x14:cfRule type="expression" priority="47" id="{9C7F8B52-B073-4024-B6E7-97362A8DA444}">
            <xm:f>COUNTIF('祝日（4月～12月）'!$B$2:$B$22,$A7)=1</xm:f>
            <x14:dxf>
              <fill>
                <patternFill>
                  <bgColor rgb="FFFFCCFF"/>
                </patternFill>
              </fill>
            </x14:dxf>
          </x14:cfRule>
          <xm:sqref>H7:H37</xm:sqref>
        </x14:conditionalFormatting>
        <x14:conditionalFormatting xmlns:xm="http://schemas.microsoft.com/office/excel/2006/main">
          <x14:cfRule type="expression" priority="44" id="{08CC3840-073D-416C-A1DF-23F0701CDF0A}">
            <xm:f>COUNTIF('祝日（4月～12月）'!$B$2:$B$22,$A7)=1</xm:f>
            <x14:dxf>
              <fill>
                <patternFill>
                  <bgColor rgb="FFFFCCFF"/>
                </patternFill>
              </fill>
            </x14:dxf>
          </x14:cfRule>
          <xm:sqref>O7:O37</xm:sqref>
        </x14:conditionalFormatting>
        <x14:conditionalFormatting xmlns:xm="http://schemas.microsoft.com/office/excel/2006/main">
          <x14:cfRule type="expression" priority="41" id="{C2B70172-5797-4931-AF9B-9D52BD558B98}">
            <xm:f>COUNTIF('祝日（4月～12月）'!$B$2:$B$22,$A7)=1</xm:f>
            <x14:dxf>
              <fill>
                <patternFill>
                  <bgColor rgb="FFFFCCFF"/>
                </patternFill>
              </fill>
            </x14:dxf>
          </x14:cfRule>
          <xm:sqref>P7:P37</xm:sqref>
        </x14:conditionalFormatting>
        <x14:conditionalFormatting xmlns:xm="http://schemas.microsoft.com/office/excel/2006/main">
          <x14:cfRule type="expression" priority="28" id="{29BF04C3-F044-40F8-9075-7EED97646E79}">
            <xm:f>COUNTIF('祝日（4月～12月）'!$B$2:$B$25,$A7)=1</xm:f>
            <x14:dxf>
              <fill>
                <patternFill>
                  <bgColor rgb="FFFFCCFF"/>
                </patternFill>
              </fill>
            </x14:dxf>
          </x14:cfRule>
          <xm:sqref>G7:G37</xm:sqref>
        </x14:conditionalFormatting>
        <x14:conditionalFormatting xmlns:xm="http://schemas.microsoft.com/office/excel/2006/main">
          <x14:cfRule type="expression" priority="29" id="{86B34D2C-0863-40A2-B3FC-F3D37835E5A1}">
            <xm:f>COUNTIF('祝日（4月～12月）'!$B$2:$B$25,$A7)=1</xm:f>
            <x14:dxf>
              <fill>
                <patternFill>
                  <bgColor rgb="FFFFCCFF"/>
                </patternFill>
              </fill>
            </x14:dxf>
          </x14:cfRule>
          <xm:sqref>B7:B37</xm:sqref>
        </x14:conditionalFormatting>
        <x14:conditionalFormatting xmlns:xm="http://schemas.microsoft.com/office/excel/2006/main">
          <x14:cfRule type="expression" priority="25" id="{60B9A11C-248A-40E1-A6BD-7497DD21C2B6}">
            <xm:f>COUNTIF('祝日（4月～12月）'!$B$2:$B$25,$A7)=1</xm:f>
            <x14:dxf>
              <fill>
                <patternFill>
                  <bgColor rgb="FFFFCCFF"/>
                </patternFill>
              </fill>
            </x14:dxf>
          </x14:cfRule>
          <xm:sqref>K7:K37</xm:sqref>
        </x14:conditionalFormatting>
        <x14:conditionalFormatting xmlns:xm="http://schemas.microsoft.com/office/excel/2006/main">
          <x14:cfRule type="expression" priority="22" id="{5EB7F01C-B411-47BB-905F-122AD75589DF}">
            <xm:f>COUNTIF('祝日（4月～12月）'!$B$2:$B$22,$A7)=1</xm:f>
            <x14:dxf>
              <fill>
                <patternFill>
                  <bgColor rgb="FFFFCCFF"/>
                </patternFill>
              </fill>
            </x14:dxf>
          </x14:cfRule>
          <xm:sqref>L7:L37</xm:sqref>
        </x14:conditionalFormatting>
        <x14:conditionalFormatting xmlns:xm="http://schemas.microsoft.com/office/excel/2006/main">
          <x14:cfRule type="expression" priority="19" id="{0C7B09E7-FEFB-4762-8371-951A1E19A8CB}">
            <xm:f>COUNTIF('祝日（4月～12月）'!$B$2:$B$25,$A7)=1</xm:f>
            <x14:dxf>
              <fill>
                <patternFill>
                  <bgColor rgb="FFFFCCFF"/>
                </patternFill>
              </fill>
            </x14:dxf>
          </x14:cfRule>
          <xm:sqref>M7:M37</xm:sqref>
        </x14:conditionalFormatting>
        <x14:conditionalFormatting xmlns:xm="http://schemas.microsoft.com/office/excel/2006/main">
          <x14:cfRule type="expression" priority="10" id="{EB64CE32-0BA3-4734-8422-5E1FD1D7291B}">
            <xm:f>COUNTIF('祝日（4月～12月）'!$B$2:$B$22,$A7)=1</xm:f>
            <x14:dxf>
              <fill>
                <patternFill>
                  <bgColor rgb="FFFFCCFF"/>
                </patternFill>
              </fill>
            </x14:dxf>
          </x14:cfRule>
          <xm:sqref>F7:F37</xm:sqref>
        </x14:conditionalFormatting>
        <x14:conditionalFormatting xmlns:xm="http://schemas.microsoft.com/office/excel/2006/main">
          <x14:cfRule type="expression" priority="7" id="{64E2D496-6DB6-4991-8600-BDEBA8C26392}">
            <xm:f>COUNTIF('祝日（4月～12月）'!$B$2:$B$22,$A7)=1</xm:f>
            <x14:dxf>
              <fill>
                <patternFill>
                  <bgColor rgb="FFFFCCFF"/>
                </patternFill>
              </fill>
            </x14:dxf>
          </x14:cfRule>
          <xm:sqref>I7:I37</xm:sqref>
        </x14:conditionalFormatting>
        <x14:conditionalFormatting xmlns:xm="http://schemas.microsoft.com/office/excel/2006/main">
          <x14:cfRule type="expression" priority="4" id="{113161CF-2257-407C-8A50-4F7D84BE846D}">
            <xm:f>COUNTIF('祝日（4月～12月）'!$B$2:$B$22,$A7)=1</xm:f>
            <x14:dxf>
              <fill>
                <patternFill>
                  <bgColor rgb="FFFFCCFF"/>
                </patternFill>
              </fill>
            </x14:dxf>
          </x14:cfRule>
          <xm:sqref>N7:N37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2583-3391-4A6B-8243-ED9FD1C666A5}">
  <sheetPr>
    <pageSetUpPr fitToPage="1"/>
  </sheetPr>
  <dimension ref="A1:S45"/>
  <sheetViews>
    <sheetView view="pageBreakPreview" zoomScale="70" zoomScaleNormal="100" zoomScaleSheetLayoutView="70" workbookViewId="0">
      <selection activeCell="A3" sqref="A3"/>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2.87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14">
        <v>2025</v>
      </c>
      <c r="B2" s="6" t="s">
        <v>0</v>
      </c>
      <c r="E2" s="133" t="s">
        <v>38</v>
      </c>
      <c r="F2" s="10" t="s">
        <v>39</v>
      </c>
      <c r="G2" s="11"/>
      <c r="I2" s="135" t="str">
        <f>IF(年間活動計画!B3="","",年間活動計画!B3)</f>
        <v/>
      </c>
      <c r="J2" s="136"/>
    </row>
    <row r="3" spans="1:19" ht="18.600000000000001" customHeight="1" thickBot="1" x14ac:dyDescent="0.45">
      <c r="A3" s="15">
        <v>6</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45809</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
      <c r="A8" s="74">
        <f>A7+1</f>
        <v>45810</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
      <c r="A9" s="74">
        <f t="shared" ref="A9:A37" si="4">A8+1</f>
        <v>45811</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
      <c r="A10" s="74">
        <f t="shared" si="4"/>
        <v>45812</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
      <c r="A11" s="74">
        <f t="shared" si="4"/>
        <v>45813</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
      <c r="A12" s="74">
        <f t="shared" si="4"/>
        <v>45814</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
      <c r="A13" s="74">
        <f t="shared" si="4"/>
        <v>45815</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
      <c r="A14" s="74">
        <f t="shared" si="4"/>
        <v>45816</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
      <c r="A15" s="74">
        <f t="shared" si="4"/>
        <v>45817</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
      <c r="A16" s="74">
        <f t="shared" si="4"/>
        <v>45818</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
      <c r="A17" s="74">
        <f t="shared" si="4"/>
        <v>45819</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
      <c r="A18" s="74">
        <f t="shared" si="4"/>
        <v>45820</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
      <c r="A19" s="74">
        <f t="shared" si="4"/>
        <v>45821</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
      <c r="A20" s="74">
        <f t="shared" si="4"/>
        <v>45822</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
      <c r="A21" s="74">
        <f t="shared" si="4"/>
        <v>45823</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
      <c r="A22" s="74">
        <f t="shared" si="4"/>
        <v>45824</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
      <c r="A23" s="74">
        <f t="shared" si="4"/>
        <v>45825</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
      <c r="A24" s="74">
        <f t="shared" si="4"/>
        <v>45826</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
      <c r="A25" s="74">
        <f t="shared" si="4"/>
        <v>45827</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
      <c r="A26" s="74">
        <f t="shared" si="4"/>
        <v>45828</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
      <c r="A27" s="74">
        <f t="shared" si="4"/>
        <v>45829</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
      <c r="A28" s="74">
        <f t="shared" si="4"/>
        <v>45830</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
      <c r="A29" s="74">
        <f t="shared" si="4"/>
        <v>45831</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
      <c r="A30" s="74">
        <f t="shared" si="4"/>
        <v>45832</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
      <c r="A31" s="74">
        <f t="shared" si="4"/>
        <v>45833</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
      <c r="A32" s="74">
        <f t="shared" si="4"/>
        <v>45834</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
      <c r="A33" s="74">
        <f t="shared" si="4"/>
        <v>45835</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
      <c r="A34" s="74">
        <f t="shared" si="4"/>
        <v>45836</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
      <c r="A35" s="74">
        <f t="shared" si="4"/>
        <v>45837</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
      <c r="A36" s="74">
        <f t="shared" si="4"/>
        <v>45838</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6.5" thickBot="1" x14ac:dyDescent="0.45">
      <c r="A37" s="76">
        <f t="shared" si="4"/>
        <v>45839</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30"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30"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599" priority="59">
      <formula>WEEKDAY(A7)=7</formula>
    </cfRule>
    <cfRule type="expression" dxfId="598" priority="60">
      <formula>WEEKDAY(A7)=1</formula>
    </cfRule>
  </conditionalFormatting>
  <conditionalFormatting sqref="C7:C37">
    <cfRule type="expression" dxfId="597" priority="39">
      <formula>MONTH(A7)&lt;&gt;$A$3</formula>
    </cfRule>
    <cfRule type="expression" dxfId="596" priority="56">
      <formula>WEEKDAY(A7)=7</formula>
    </cfRule>
    <cfRule type="expression" dxfId="595" priority="57">
      <formula>WEEKDAY(A7)=1</formula>
    </cfRule>
  </conditionalFormatting>
  <conditionalFormatting sqref="D7:D37">
    <cfRule type="expression" dxfId="594" priority="38">
      <formula>MONTH(A7)&lt;&gt;$A$3</formula>
    </cfRule>
    <cfRule type="expression" dxfId="593" priority="53">
      <formula>WEEKDAY(A7)=7</formula>
    </cfRule>
    <cfRule type="expression" dxfId="592" priority="54">
      <formula>WEEKDAY(A7)=1</formula>
    </cfRule>
  </conditionalFormatting>
  <conditionalFormatting sqref="E7:E37">
    <cfRule type="expression" dxfId="591" priority="37">
      <formula>MONTH(A7)&lt;&gt;$A$3</formula>
    </cfRule>
    <cfRule type="expression" dxfId="590" priority="51">
      <formula>WEEKDAY(A7)=7</formula>
    </cfRule>
    <cfRule type="expression" dxfId="589" priority="52">
      <formula>WEEKDAY(A7)=1</formula>
    </cfRule>
  </conditionalFormatting>
  <conditionalFormatting sqref="H7:H37">
    <cfRule type="expression" dxfId="588" priority="36">
      <formula>MONTH(A7)&lt;&gt;$A$3</formula>
    </cfRule>
    <cfRule type="expression" dxfId="587" priority="48">
      <formula>WEEKDAY(A7)=7</formula>
    </cfRule>
    <cfRule type="expression" dxfId="586" priority="49">
      <formula>WEEKDAY(A7)=1</formula>
    </cfRule>
  </conditionalFormatting>
  <conditionalFormatting sqref="O7:O37">
    <cfRule type="expression" dxfId="585" priority="35">
      <formula>MONTH(A7)&lt;&gt;$A$3</formula>
    </cfRule>
    <cfRule type="expression" dxfId="584" priority="45">
      <formula>WEEKDAY(A7)=7</formula>
    </cfRule>
    <cfRule type="expression" dxfId="583" priority="46">
      <formula>WEEKDAY(A7)=1</formula>
    </cfRule>
  </conditionalFormatting>
  <conditionalFormatting sqref="P7:P37">
    <cfRule type="expression" dxfId="582" priority="34">
      <formula>MONTH(A7)&lt;&gt;$A$3</formula>
    </cfRule>
    <cfRule type="expression" dxfId="581" priority="42">
      <formula>WEEKDAY(A7)=7</formula>
    </cfRule>
    <cfRule type="expression" dxfId="580" priority="43">
      <formula>WEEKDAY(A7)=1</formula>
    </cfRule>
  </conditionalFormatting>
  <conditionalFormatting sqref="A7:A37">
    <cfRule type="expression" dxfId="579" priority="40">
      <formula>MONTH(A7)&lt;&gt;$A$3</formula>
    </cfRule>
  </conditionalFormatting>
  <conditionalFormatting sqref="G7:G37">
    <cfRule type="expression" dxfId="578" priority="16">
      <formula>MONTH(A7)&lt;&gt;$A$3</formula>
    </cfRule>
    <cfRule type="expression" dxfId="577" priority="32">
      <formula>WEEKDAY(A7)=7</formula>
    </cfRule>
    <cfRule type="expression" dxfId="576" priority="33">
      <formula>WEEKDAY(A7)=1</formula>
    </cfRule>
  </conditionalFormatting>
  <conditionalFormatting sqref="B7:B37">
    <cfRule type="expression" dxfId="575" priority="17">
      <formula>MONTH(A7)&lt;&gt;$A$3</formula>
    </cfRule>
    <cfRule type="expression" dxfId="574" priority="30">
      <formula>WEEKDAY(A7)=7</formula>
    </cfRule>
    <cfRule type="expression" dxfId="573" priority="31">
      <formula>WEEKDAY(A7)=1</formula>
    </cfRule>
  </conditionalFormatting>
  <conditionalFormatting sqref="K7:K37">
    <cfRule type="expression" dxfId="572" priority="15">
      <formula>MONTH(A7)&lt;&gt;$A$3</formula>
    </cfRule>
    <cfRule type="expression" dxfId="571" priority="26">
      <formula>WEEKDAY(A7)=7</formula>
    </cfRule>
    <cfRule type="expression" dxfId="570" priority="27">
      <formula>WEEKDAY(A7)=1</formula>
    </cfRule>
  </conditionalFormatting>
  <conditionalFormatting sqref="L7:L37">
    <cfRule type="expression" dxfId="569" priority="14">
      <formula>MONTH(A7)&lt;&gt;$A$3</formula>
    </cfRule>
    <cfRule type="expression" dxfId="568" priority="23">
      <formula>WEEKDAY(A7)=7</formula>
    </cfRule>
    <cfRule type="expression" dxfId="567" priority="24">
      <formula>WEEKDAY(A7)=1</formula>
    </cfRule>
  </conditionalFormatting>
  <conditionalFormatting sqref="M7:M37">
    <cfRule type="expression" dxfId="566" priority="13">
      <formula>MONTH(A7)&lt;&gt;$A$3</formula>
    </cfRule>
    <cfRule type="expression" dxfId="565" priority="20">
      <formula>WEEKDAY(A7)=7</formula>
    </cfRule>
    <cfRule type="expression" dxfId="564" priority="21">
      <formula>WEEKDAY(A7)=1</formula>
    </cfRule>
  </conditionalFormatting>
  <conditionalFormatting sqref="F7:F37">
    <cfRule type="expression" dxfId="563" priority="1">
      <formula>MONTH(A7)&lt;&gt;$A$3</formula>
    </cfRule>
    <cfRule type="expression" dxfId="562" priority="11">
      <formula>WEEKDAY(A7)=7</formula>
    </cfRule>
    <cfRule type="expression" dxfId="561" priority="12">
      <formula>WEEKDAY(A7)=1</formula>
    </cfRule>
  </conditionalFormatting>
  <conditionalFormatting sqref="I7:I37">
    <cfRule type="expression" dxfId="560" priority="2">
      <formula>MONTH(A7)&lt;&gt;$A$3</formula>
    </cfRule>
    <cfRule type="expression" dxfId="559" priority="8">
      <formula>WEEKDAY(A7)=7</formula>
    </cfRule>
    <cfRule type="expression" dxfId="558" priority="9">
      <formula>WEEKDAY(A7)=1</formula>
    </cfRule>
  </conditionalFormatting>
  <conditionalFormatting sqref="N7:N37">
    <cfRule type="expression" dxfId="557" priority="3">
      <formula>MONTH(A7)&lt;&gt;$A$3</formula>
    </cfRule>
    <cfRule type="expression" dxfId="556" priority="5">
      <formula>WEEKDAY(A7)=7</formula>
    </cfRule>
    <cfRule type="expression" dxfId="555" priority="6">
      <formula>WEEKDAY(A7)=1</formula>
    </cfRule>
  </conditionalFormatting>
  <dataValidations count="2">
    <dataValidation type="list" allowBlank="1" showInputMessage="1" showErrorMessage="1" sqref="C7:C37" xr:uid="{D586885A-5ED3-4983-A4D9-D0640701492A}">
      <formula1>"練習,試合等,その他,休養日"</formula1>
    </dataValidation>
    <dataValidation type="list" allowBlank="1" showInputMessage="1" showErrorMessage="1" sqref="G7:G37" xr:uid="{0866D5E6-B6A6-464F-A4F3-7EF012BE854F}">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FD8C62E2-2CAA-4F08-85A0-F9A3E6185F42}">
            <xm:f>COUNTIF('祝日（4月～12月）'!$B$2:$B$25,$A7)=1</xm:f>
            <x14:dxf>
              <fill>
                <patternFill>
                  <bgColor rgb="FFFFCCFF"/>
                </patternFill>
              </fill>
            </x14:dxf>
          </x14:cfRule>
          <xm:sqref>D7:D37</xm:sqref>
        </x14:conditionalFormatting>
        <x14:conditionalFormatting xmlns:xm="http://schemas.microsoft.com/office/excel/2006/main">
          <x14:cfRule type="expression" priority="58" id="{816D2157-DA70-4DF1-BEA4-5CB94C7647FB}">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A7A07D97-25D4-4615-9769-D2B9F72269DC}">
            <xm:f>COUNTIF('祝日（4月～12月）'!$B$2:$B$25,$A7)=1</xm:f>
            <x14:dxf>
              <fill>
                <patternFill>
                  <bgColor rgb="FFFFCCFF"/>
                </patternFill>
              </fill>
            </x14:dxf>
          </x14:cfRule>
          <xm:sqref>C7:C37</xm:sqref>
        </x14:conditionalFormatting>
        <x14:conditionalFormatting xmlns:xm="http://schemas.microsoft.com/office/excel/2006/main">
          <x14:cfRule type="expression" priority="50" id="{24DE1A48-098E-4C4C-8E04-5571F5D51979}">
            <xm:f>COUNTIF('祝日（4月～12月）'!$B$2:$B$22,$A7)=1</xm:f>
            <x14:dxf>
              <fill>
                <patternFill>
                  <bgColor rgb="FFFFCCFF"/>
                </patternFill>
              </fill>
            </x14:dxf>
          </x14:cfRule>
          <xm:sqref>E7:E37</xm:sqref>
        </x14:conditionalFormatting>
        <x14:conditionalFormatting xmlns:xm="http://schemas.microsoft.com/office/excel/2006/main">
          <x14:cfRule type="expression" priority="47" id="{DB75E915-DBA5-4B9B-8ED7-81C60B7C4782}">
            <xm:f>COUNTIF('祝日（4月～12月）'!$B$2:$B$22,$A7)=1</xm:f>
            <x14:dxf>
              <fill>
                <patternFill>
                  <bgColor rgb="FFFFCCFF"/>
                </patternFill>
              </fill>
            </x14:dxf>
          </x14:cfRule>
          <xm:sqref>H7:H37</xm:sqref>
        </x14:conditionalFormatting>
        <x14:conditionalFormatting xmlns:xm="http://schemas.microsoft.com/office/excel/2006/main">
          <x14:cfRule type="expression" priority="44" id="{189979F3-1B13-4280-A044-DE42C3E5FB40}">
            <xm:f>COUNTIF('祝日（4月～12月）'!$B$2:$B$22,$A7)=1</xm:f>
            <x14:dxf>
              <fill>
                <patternFill>
                  <bgColor rgb="FFFFCCFF"/>
                </patternFill>
              </fill>
            </x14:dxf>
          </x14:cfRule>
          <xm:sqref>O7:O37</xm:sqref>
        </x14:conditionalFormatting>
        <x14:conditionalFormatting xmlns:xm="http://schemas.microsoft.com/office/excel/2006/main">
          <x14:cfRule type="expression" priority="41" id="{269D0BCC-117A-4281-935C-19B72AAAF6D0}">
            <xm:f>COUNTIF('祝日（4月～12月）'!$B$2:$B$22,$A7)=1</xm:f>
            <x14:dxf>
              <fill>
                <patternFill>
                  <bgColor rgb="FFFFCCFF"/>
                </patternFill>
              </fill>
            </x14:dxf>
          </x14:cfRule>
          <xm:sqref>P7:P37</xm:sqref>
        </x14:conditionalFormatting>
        <x14:conditionalFormatting xmlns:xm="http://schemas.microsoft.com/office/excel/2006/main">
          <x14:cfRule type="expression" priority="28" id="{FF830649-E7B8-4555-A804-D167AD1144D7}">
            <xm:f>COUNTIF('祝日（4月～12月）'!$B$2:$B$25,$A7)=1</xm:f>
            <x14:dxf>
              <fill>
                <patternFill>
                  <bgColor rgb="FFFFCCFF"/>
                </patternFill>
              </fill>
            </x14:dxf>
          </x14:cfRule>
          <xm:sqref>G7:G37</xm:sqref>
        </x14:conditionalFormatting>
        <x14:conditionalFormatting xmlns:xm="http://schemas.microsoft.com/office/excel/2006/main">
          <x14:cfRule type="expression" priority="29" id="{DD803C8E-125D-4067-8D9D-1196945682C3}">
            <xm:f>COUNTIF('祝日（4月～12月）'!$B$2:$B$25,$A7)=1</xm:f>
            <x14:dxf>
              <fill>
                <patternFill>
                  <bgColor rgb="FFFFCCFF"/>
                </patternFill>
              </fill>
            </x14:dxf>
          </x14:cfRule>
          <xm:sqref>B7:B37</xm:sqref>
        </x14:conditionalFormatting>
        <x14:conditionalFormatting xmlns:xm="http://schemas.microsoft.com/office/excel/2006/main">
          <x14:cfRule type="expression" priority="25" id="{B0469EC5-8A9E-4907-9627-444547B88663}">
            <xm:f>COUNTIF('祝日（4月～12月）'!$B$2:$B$25,$A7)=1</xm:f>
            <x14:dxf>
              <fill>
                <patternFill>
                  <bgColor rgb="FFFFCCFF"/>
                </patternFill>
              </fill>
            </x14:dxf>
          </x14:cfRule>
          <xm:sqref>K7:K37</xm:sqref>
        </x14:conditionalFormatting>
        <x14:conditionalFormatting xmlns:xm="http://schemas.microsoft.com/office/excel/2006/main">
          <x14:cfRule type="expression" priority="22" id="{2D5AB2CB-1F7E-4904-B2F7-3C729C8F33D5}">
            <xm:f>COUNTIF('祝日（4月～12月）'!$B$2:$B$22,$A7)=1</xm:f>
            <x14:dxf>
              <fill>
                <patternFill>
                  <bgColor rgb="FFFFCCFF"/>
                </patternFill>
              </fill>
            </x14:dxf>
          </x14:cfRule>
          <xm:sqref>L7:L37</xm:sqref>
        </x14:conditionalFormatting>
        <x14:conditionalFormatting xmlns:xm="http://schemas.microsoft.com/office/excel/2006/main">
          <x14:cfRule type="expression" priority="19" id="{1656838D-8AE3-45A2-B1B8-C962ACE85B04}">
            <xm:f>COUNTIF('祝日（4月～12月）'!$B$2:$B$25,$A7)=1</xm:f>
            <x14:dxf>
              <fill>
                <patternFill>
                  <bgColor rgb="FFFFCCFF"/>
                </patternFill>
              </fill>
            </x14:dxf>
          </x14:cfRule>
          <xm:sqref>M7:M37</xm:sqref>
        </x14:conditionalFormatting>
        <x14:conditionalFormatting xmlns:xm="http://schemas.microsoft.com/office/excel/2006/main">
          <x14:cfRule type="expression" priority="10" id="{37E64AAA-D678-4013-8A74-C1DFF55688EE}">
            <xm:f>COUNTIF('祝日（4月～12月）'!$B$2:$B$22,$A7)=1</xm:f>
            <x14:dxf>
              <fill>
                <patternFill>
                  <bgColor rgb="FFFFCCFF"/>
                </patternFill>
              </fill>
            </x14:dxf>
          </x14:cfRule>
          <xm:sqref>F7:F37</xm:sqref>
        </x14:conditionalFormatting>
        <x14:conditionalFormatting xmlns:xm="http://schemas.microsoft.com/office/excel/2006/main">
          <x14:cfRule type="expression" priority="7" id="{96E577D8-C94E-49C5-80BA-1B48D7B30765}">
            <xm:f>COUNTIF('祝日（4月～12月）'!$B$2:$B$22,$A7)=1</xm:f>
            <x14:dxf>
              <fill>
                <patternFill>
                  <bgColor rgb="FFFFCCFF"/>
                </patternFill>
              </fill>
            </x14:dxf>
          </x14:cfRule>
          <xm:sqref>I7:I37</xm:sqref>
        </x14:conditionalFormatting>
        <x14:conditionalFormatting xmlns:xm="http://schemas.microsoft.com/office/excel/2006/main">
          <x14:cfRule type="expression" priority="4" id="{F8A1EF24-3F4E-4051-ABA3-FCF5EE6CD0A9}">
            <xm:f>COUNTIF('祝日（4月～12月）'!$B$2:$B$22,$A7)=1</xm:f>
            <x14:dxf>
              <fill>
                <patternFill>
                  <bgColor rgb="FFFFCCFF"/>
                </patternFill>
              </fill>
            </x14:dxf>
          </x14:cfRule>
          <xm:sqref>N7:N37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E6593-04DC-4CE1-84E2-9099C3FF30BF}">
  <sheetPr>
    <pageSetUpPr fitToPage="1"/>
  </sheetPr>
  <dimension ref="A1:S45"/>
  <sheetViews>
    <sheetView view="pageBreakPreview" topLeftCell="A4" zoomScale="70" zoomScaleNormal="100" zoomScaleSheetLayoutView="70" workbookViewId="0">
      <selection activeCell="A3" sqref="A3"/>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3"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14">
        <v>2025</v>
      </c>
      <c r="B2" s="6" t="s">
        <v>0</v>
      </c>
      <c r="E2" s="133" t="s">
        <v>38</v>
      </c>
      <c r="F2" s="10" t="s">
        <v>39</v>
      </c>
      <c r="G2" s="11"/>
      <c r="I2" s="135" t="str">
        <f>IF(年間活動計画!B3="","",年間活動計画!B3)</f>
        <v/>
      </c>
      <c r="J2" s="136"/>
    </row>
    <row r="3" spans="1:19" ht="18.600000000000001" customHeight="1" thickBot="1" x14ac:dyDescent="0.45">
      <c r="A3" s="15">
        <v>7</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45839</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
      <c r="A8" s="74">
        <f>A7+1</f>
        <v>45840</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
      <c r="A9" s="74">
        <f t="shared" ref="A9:A37" si="4">A8+1</f>
        <v>45841</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
      <c r="A10" s="74">
        <f t="shared" si="4"/>
        <v>45842</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
      <c r="A11" s="74">
        <f t="shared" si="4"/>
        <v>45843</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
      <c r="A12" s="74">
        <f t="shared" si="4"/>
        <v>45844</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
      <c r="A13" s="74">
        <f t="shared" si="4"/>
        <v>45845</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
      <c r="A14" s="74">
        <f t="shared" si="4"/>
        <v>45846</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
      <c r="A15" s="74">
        <f t="shared" si="4"/>
        <v>45847</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
      <c r="A16" s="74">
        <f t="shared" si="4"/>
        <v>45848</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
      <c r="A17" s="74">
        <f t="shared" si="4"/>
        <v>45849</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
      <c r="A18" s="74">
        <f t="shared" si="4"/>
        <v>45850</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
      <c r="A19" s="74">
        <f t="shared" si="4"/>
        <v>45851</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
      <c r="A20" s="74">
        <f t="shared" si="4"/>
        <v>45852</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
      <c r="A21" s="74">
        <f t="shared" si="4"/>
        <v>45853</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
      <c r="A22" s="74">
        <f t="shared" si="4"/>
        <v>45854</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
      <c r="A23" s="74">
        <f t="shared" si="4"/>
        <v>45855</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
      <c r="A24" s="74">
        <f t="shared" si="4"/>
        <v>45856</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
      <c r="A25" s="74">
        <f t="shared" si="4"/>
        <v>45857</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
      <c r="A26" s="74">
        <f t="shared" si="4"/>
        <v>45858</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
      <c r="A27" s="74">
        <f t="shared" si="4"/>
        <v>45859</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
      <c r="A28" s="74">
        <f t="shared" si="4"/>
        <v>45860</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
      <c r="A29" s="74">
        <f t="shared" si="4"/>
        <v>45861</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
      <c r="A30" s="74">
        <f t="shared" si="4"/>
        <v>45862</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
      <c r="A31" s="74">
        <f t="shared" si="4"/>
        <v>45863</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
      <c r="A32" s="74">
        <f t="shared" si="4"/>
        <v>45864</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
      <c r="A33" s="74">
        <f t="shared" si="4"/>
        <v>45865</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
      <c r="A34" s="74">
        <f t="shared" si="4"/>
        <v>45866</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
      <c r="A35" s="74">
        <f t="shared" si="4"/>
        <v>45867</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
      <c r="A36" s="74">
        <f t="shared" si="4"/>
        <v>45868</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6.5" thickBot="1" x14ac:dyDescent="0.45">
      <c r="A37" s="76">
        <f t="shared" si="4"/>
        <v>45869</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30"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30"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539" priority="59">
      <formula>WEEKDAY(A7)=7</formula>
    </cfRule>
    <cfRule type="expression" dxfId="538" priority="60">
      <formula>WEEKDAY(A7)=1</formula>
    </cfRule>
  </conditionalFormatting>
  <conditionalFormatting sqref="C7:C37">
    <cfRule type="expression" dxfId="537" priority="39">
      <formula>MONTH(A7)&lt;&gt;$A$3</formula>
    </cfRule>
    <cfRule type="expression" dxfId="536" priority="56">
      <formula>WEEKDAY(A7)=7</formula>
    </cfRule>
    <cfRule type="expression" dxfId="535" priority="57">
      <formula>WEEKDAY(A7)=1</formula>
    </cfRule>
  </conditionalFormatting>
  <conditionalFormatting sqref="D7:D37">
    <cfRule type="expression" dxfId="534" priority="38">
      <formula>MONTH(A7)&lt;&gt;$A$3</formula>
    </cfRule>
    <cfRule type="expression" dxfId="533" priority="53">
      <formula>WEEKDAY(A7)=7</formula>
    </cfRule>
    <cfRule type="expression" dxfId="532" priority="54">
      <formula>WEEKDAY(A7)=1</formula>
    </cfRule>
  </conditionalFormatting>
  <conditionalFormatting sqref="E7:E37">
    <cfRule type="expression" dxfId="531" priority="37">
      <formula>MONTH(A7)&lt;&gt;$A$3</formula>
    </cfRule>
    <cfRule type="expression" dxfId="530" priority="51">
      <formula>WEEKDAY(A7)=7</formula>
    </cfRule>
    <cfRule type="expression" dxfId="529" priority="52">
      <formula>WEEKDAY(A7)=1</formula>
    </cfRule>
  </conditionalFormatting>
  <conditionalFormatting sqref="H7:H37">
    <cfRule type="expression" dxfId="528" priority="36">
      <formula>MONTH(A7)&lt;&gt;$A$3</formula>
    </cfRule>
    <cfRule type="expression" dxfId="527" priority="48">
      <formula>WEEKDAY(A7)=7</formula>
    </cfRule>
    <cfRule type="expression" dxfId="526" priority="49">
      <formula>WEEKDAY(A7)=1</formula>
    </cfRule>
  </conditionalFormatting>
  <conditionalFormatting sqref="O7:O37">
    <cfRule type="expression" dxfId="525" priority="35">
      <formula>MONTH(A7)&lt;&gt;$A$3</formula>
    </cfRule>
    <cfRule type="expression" dxfId="524" priority="45">
      <formula>WEEKDAY(A7)=7</formula>
    </cfRule>
    <cfRule type="expression" dxfId="523" priority="46">
      <formula>WEEKDAY(A7)=1</formula>
    </cfRule>
  </conditionalFormatting>
  <conditionalFormatting sqref="P7:P37">
    <cfRule type="expression" dxfId="522" priority="34">
      <formula>MONTH(A7)&lt;&gt;$A$3</formula>
    </cfRule>
    <cfRule type="expression" dxfId="521" priority="42">
      <formula>WEEKDAY(A7)=7</formula>
    </cfRule>
    <cfRule type="expression" dxfId="520" priority="43">
      <formula>WEEKDAY(A7)=1</formula>
    </cfRule>
  </conditionalFormatting>
  <conditionalFormatting sqref="A7:A37">
    <cfRule type="expression" dxfId="519" priority="40">
      <formula>MONTH(A7)&lt;&gt;$A$3</formula>
    </cfRule>
  </conditionalFormatting>
  <conditionalFormatting sqref="G7:G37">
    <cfRule type="expression" dxfId="518" priority="16">
      <formula>MONTH(A7)&lt;&gt;$A$3</formula>
    </cfRule>
    <cfRule type="expression" dxfId="517" priority="32">
      <formula>WEEKDAY(A7)=7</formula>
    </cfRule>
    <cfRule type="expression" dxfId="516" priority="33">
      <formula>WEEKDAY(A7)=1</formula>
    </cfRule>
  </conditionalFormatting>
  <conditionalFormatting sqref="B7:B37">
    <cfRule type="expression" dxfId="515" priority="17">
      <formula>MONTH(A7)&lt;&gt;$A$3</formula>
    </cfRule>
    <cfRule type="expression" dxfId="514" priority="30">
      <formula>WEEKDAY(A7)=7</formula>
    </cfRule>
    <cfRule type="expression" dxfId="513" priority="31">
      <formula>WEEKDAY(A7)=1</formula>
    </cfRule>
  </conditionalFormatting>
  <conditionalFormatting sqref="K7:K37">
    <cfRule type="expression" dxfId="512" priority="15">
      <formula>MONTH(A7)&lt;&gt;$A$3</formula>
    </cfRule>
    <cfRule type="expression" dxfId="511" priority="26">
      <formula>WEEKDAY(A7)=7</formula>
    </cfRule>
    <cfRule type="expression" dxfId="510" priority="27">
      <formula>WEEKDAY(A7)=1</formula>
    </cfRule>
  </conditionalFormatting>
  <conditionalFormatting sqref="L7:L37">
    <cfRule type="expression" dxfId="509" priority="14">
      <formula>MONTH(A7)&lt;&gt;$A$3</formula>
    </cfRule>
    <cfRule type="expression" dxfId="508" priority="23">
      <formula>WEEKDAY(A7)=7</formula>
    </cfRule>
    <cfRule type="expression" dxfId="507" priority="24">
      <formula>WEEKDAY(A7)=1</formula>
    </cfRule>
  </conditionalFormatting>
  <conditionalFormatting sqref="M7:M37">
    <cfRule type="expression" dxfId="506" priority="13">
      <formula>MONTH(A7)&lt;&gt;$A$3</formula>
    </cfRule>
    <cfRule type="expression" dxfId="505" priority="20">
      <formula>WEEKDAY(A7)=7</formula>
    </cfRule>
    <cfRule type="expression" dxfId="504" priority="21">
      <formula>WEEKDAY(A7)=1</formula>
    </cfRule>
  </conditionalFormatting>
  <conditionalFormatting sqref="F7:F37">
    <cfRule type="expression" dxfId="503" priority="1">
      <formula>MONTH(A7)&lt;&gt;$A$3</formula>
    </cfRule>
    <cfRule type="expression" dxfId="502" priority="11">
      <formula>WEEKDAY(A7)=7</formula>
    </cfRule>
    <cfRule type="expression" dxfId="501" priority="12">
      <formula>WEEKDAY(A7)=1</formula>
    </cfRule>
  </conditionalFormatting>
  <conditionalFormatting sqref="I7:I37">
    <cfRule type="expression" dxfId="500" priority="2">
      <formula>MONTH(A7)&lt;&gt;$A$3</formula>
    </cfRule>
    <cfRule type="expression" dxfId="499" priority="8">
      <formula>WEEKDAY(A7)=7</formula>
    </cfRule>
    <cfRule type="expression" dxfId="498" priority="9">
      <formula>WEEKDAY(A7)=1</formula>
    </cfRule>
  </conditionalFormatting>
  <conditionalFormatting sqref="N7:N37">
    <cfRule type="expression" dxfId="497" priority="3">
      <formula>MONTH(A7)&lt;&gt;$A$3</formula>
    </cfRule>
    <cfRule type="expression" dxfId="496" priority="5">
      <formula>WEEKDAY(A7)=7</formula>
    </cfRule>
    <cfRule type="expression" dxfId="495" priority="6">
      <formula>WEEKDAY(A7)=1</formula>
    </cfRule>
  </conditionalFormatting>
  <dataValidations count="2">
    <dataValidation type="list" allowBlank="1" showInputMessage="1" showErrorMessage="1" sqref="G7:G37" xr:uid="{3B73C821-9888-4F58-A1A0-1283F88ED410}">
      <formula1>"練習,試合等,その他,休養日,中止"</formula1>
    </dataValidation>
    <dataValidation type="list" allowBlank="1" showInputMessage="1" showErrorMessage="1" sqref="C7:C37" xr:uid="{9393B32B-E26D-4934-BD0A-86F413EE8F4A}">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E263D93D-1447-4786-9D6F-6EE2E1D1B2D0}">
            <xm:f>COUNTIF('祝日（4月～12月）'!$B$2:$B$25,$A7)=1</xm:f>
            <x14:dxf>
              <fill>
                <patternFill>
                  <bgColor rgb="FFFFCCFF"/>
                </patternFill>
              </fill>
            </x14:dxf>
          </x14:cfRule>
          <xm:sqref>D7:D37</xm:sqref>
        </x14:conditionalFormatting>
        <x14:conditionalFormatting xmlns:xm="http://schemas.microsoft.com/office/excel/2006/main">
          <x14:cfRule type="expression" priority="58" id="{6E40DC20-AEDE-4913-97C9-32C21341C682}">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45B9DFAE-9218-4A29-86C7-82AB39491E9F}">
            <xm:f>COUNTIF('祝日（4月～12月）'!$B$2:$B$25,$A7)=1</xm:f>
            <x14:dxf>
              <fill>
                <patternFill>
                  <bgColor rgb="FFFFCCFF"/>
                </patternFill>
              </fill>
            </x14:dxf>
          </x14:cfRule>
          <xm:sqref>C7:C37</xm:sqref>
        </x14:conditionalFormatting>
        <x14:conditionalFormatting xmlns:xm="http://schemas.microsoft.com/office/excel/2006/main">
          <x14:cfRule type="expression" priority="50" id="{88BC0C06-1660-4287-9258-EEB426A097B2}">
            <xm:f>COUNTIF('祝日（4月～12月）'!$B$2:$B$22,$A7)=1</xm:f>
            <x14:dxf>
              <fill>
                <patternFill>
                  <bgColor rgb="FFFFCCFF"/>
                </patternFill>
              </fill>
            </x14:dxf>
          </x14:cfRule>
          <xm:sqref>E7:E37</xm:sqref>
        </x14:conditionalFormatting>
        <x14:conditionalFormatting xmlns:xm="http://schemas.microsoft.com/office/excel/2006/main">
          <x14:cfRule type="expression" priority="47" id="{68263805-8BA0-4F93-A47E-C6D74BE8715C}">
            <xm:f>COUNTIF('祝日（4月～12月）'!$B$2:$B$22,$A7)=1</xm:f>
            <x14:dxf>
              <fill>
                <patternFill>
                  <bgColor rgb="FFFFCCFF"/>
                </patternFill>
              </fill>
            </x14:dxf>
          </x14:cfRule>
          <xm:sqref>H7:H37</xm:sqref>
        </x14:conditionalFormatting>
        <x14:conditionalFormatting xmlns:xm="http://schemas.microsoft.com/office/excel/2006/main">
          <x14:cfRule type="expression" priority="44" id="{AF6CE354-7AAC-42D3-9954-7B0D96888406}">
            <xm:f>COUNTIF('祝日（4月～12月）'!$B$2:$B$22,$A7)=1</xm:f>
            <x14:dxf>
              <fill>
                <patternFill>
                  <bgColor rgb="FFFFCCFF"/>
                </patternFill>
              </fill>
            </x14:dxf>
          </x14:cfRule>
          <xm:sqref>O7:O37</xm:sqref>
        </x14:conditionalFormatting>
        <x14:conditionalFormatting xmlns:xm="http://schemas.microsoft.com/office/excel/2006/main">
          <x14:cfRule type="expression" priority="41" id="{A1851F70-4A68-4B00-A365-328E086A9781}">
            <xm:f>COUNTIF('祝日（4月～12月）'!$B$2:$B$22,$A7)=1</xm:f>
            <x14:dxf>
              <fill>
                <patternFill>
                  <bgColor rgb="FFFFCCFF"/>
                </patternFill>
              </fill>
            </x14:dxf>
          </x14:cfRule>
          <xm:sqref>P7:P37</xm:sqref>
        </x14:conditionalFormatting>
        <x14:conditionalFormatting xmlns:xm="http://schemas.microsoft.com/office/excel/2006/main">
          <x14:cfRule type="expression" priority="28" id="{94BF687F-5543-41B3-A2B1-E5246A77138D}">
            <xm:f>COUNTIF('祝日（4月～12月）'!$B$2:$B$25,$A7)=1</xm:f>
            <x14:dxf>
              <fill>
                <patternFill>
                  <bgColor rgb="FFFFCCFF"/>
                </patternFill>
              </fill>
            </x14:dxf>
          </x14:cfRule>
          <xm:sqref>G7:G37</xm:sqref>
        </x14:conditionalFormatting>
        <x14:conditionalFormatting xmlns:xm="http://schemas.microsoft.com/office/excel/2006/main">
          <x14:cfRule type="expression" priority="29" id="{7FB464C8-A0D9-40F7-8030-348392AA1441}">
            <xm:f>COUNTIF('祝日（4月～12月）'!$B$2:$B$25,$A7)=1</xm:f>
            <x14:dxf>
              <fill>
                <patternFill>
                  <bgColor rgb="FFFFCCFF"/>
                </patternFill>
              </fill>
            </x14:dxf>
          </x14:cfRule>
          <xm:sqref>B7:B37</xm:sqref>
        </x14:conditionalFormatting>
        <x14:conditionalFormatting xmlns:xm="http://schemas.microsoft.com/office/excel/2006/main">
          <x14:cfRule type="expression" priority="25" id="{738679DA-71BC-48EC-9918-A7E23FBBE487}">
            <xm:f>COUNTIF('祝日（4月～12月）'!$B$2:$B$25,$A7)=1</xm:f>
            <x14:dxf>
              <fill>
                <patternFill>
                  <bgColor rgb="FFFFCCFF"/>
                </patternFill>
              </fill>
            </x14:dxf>
          </x14:cfRule>
          <xm:sqref>K7:K37</xm:sqref>
        </x14:conditionalFormatting>
        <x14:conditionalFormatting xmlns:xm="http://schemas.microsoft.com/office/excel/2006/main">
          <x14:cfRule type="expression" priority="22" id="{4FB6D478-A9AD-4EC8-A09F-C7FBD5E42EC2}">
            <xm:f>COUNTIF('祝日（4月～12月）'!$B$2:$B$22,$A7)=1</xm:f>
            <x14:dxf>
              <fill>
                <patternFill>
                  <bgColor rgb="FFFFCCFF"/>
                </patternFill>
              </fill>
            </x14:dxf>
          </x14:cfRule>
          <xm:sqref>L7:L37</xm:sqref>
        </x14:conditionalFormatting>
        <x14:conditionalFormatting xmlns:xm="http://schemas.microsoft.com/office/excel/2006/main">
          <x14:cfRule type="expression" priority="19" id="{696C5727-E707-4BA4-9D5D-3FB11A2021E1}">
            <xm:f>COUNTIF('祝日（4月～12月）'!$B$2:$B$25,$A7)=1</xm:f>
            <x14:dxf>
              <fill>
                <patternFill>
                  <bgColor rgb="FFFFCCFF"/>
                </patternFill>
              </fill>
            </x14:dxf>
          </x14:cfRule>
          <xm:sqref>M7:M37</xm:sqref>
        </x14:conditionalFormatting>
        <x14:conditionalFormatting xmlns:xm="http://schemas.microsoft.com/office/excel/2006/main">
          <x14:cfRule type="expression" priority="10" id="{E0B2973D-EA5F-4DE8-AE29-93A1602DA4C3}">
            <xm:f>COUNTIF('祝日（4月～12月）'!$B$2:$B$22,$A7)=1</xm:f>
            <x14:dxf>
              <fill>
                <patternFill>
                  <bgColor rgb="FFFFCCFF"/>
                </patternFill>
              </fill>
            </x14:dxf>
          </x14:cfRule>
          <xm:sqref>F7:F37</xm:sqref>
        </x14:conditionalFormatting>
        <x14:conditionalFormatting xmlns:xm="http://schemas.microsoft.com/office/excel/2006/main">
          <x14:cfRule type="expression" priority="7" id="{2B7F281A-6E49-4CBD-B9D6-CC39B94130B1}">
            <xm:f>COUNTIF('祝日（4月～12月）'!$B$2:$B$22,$A7)=1</xm:f>
            <x14:dxf>
              <fill>
                <patternFill>
                  <bgColor rgb="FFFFCCFF"/>
                </patternFill>
              </fill>
            </x14:dxf>
          </x14:cfRule>
          <xm:sqref>I7:I37</xm:sqref>
        </x14:conditionalFormatting>
        <x14:conditionalFormatting xmlns:xm="http://schemas.microsoft.com/office/excel/2006/main">
          <x14:cfRule type="expression" priority="4" id="{473F7981-5AE2-49B2-87BC-715493B2E0A5}">
            <xm:f>COUNTIF('祝日（4月～12月）'!$B$2:$B$22,$A7)=1</xm:f>
            <x14:dxf>
              <fill>
                <patternFill>
                  <bgColor rgb="FFFFCCFF"/>
                </patternFill>
              </fill>
            </x14:dxf>
          </x14:cfRule>
          <xm:sqref>N7:N37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EBB6D-8A66-4622-A034-E9DBD79141B2}">
  <sheetPr>
    <pageSetUpPr fitToPage="1"/>
  </sheetPr>
  <dimension ref="A1:S45"/>
  <sheetViews>
    <sheetView view="pageBreakPreview" zoomScale="70" zoomScaleNormal="100" zoomScaleSheetLayoutView="70" workbookViewId="0">
      <selection activeCell="A3" sqref="A3"/>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2.87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14">
        <v>2025</v>
      </c>
      <c r="B2" s="6" t="s">
        <v>0</v>
      </c>
      <c r="E2" s="133" t="s">
        <v>38</v>
      </c>
      <c r="F2" s="10" t="s">
        <v>39</v>
      </c>
      <c r="G2" s="11"/>
      <c r="I2" s="135" t="str">
        <f>IF(年間活動計画!B3="","",年間活動計画!B3)</f>
        <v/>
      </c>
      <c r="J2" s="136"/>
    </row>
    <row r="3" spans="1:19" ht="18.600000000000001" customHeight="1" thickBot="1" x14ac:dyDescent="0.45">
      <c r="A3" s="15">
        <v>8</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45870</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
      <c r="A8" s="74">
        <f>A7+1</f>
        <v>45871</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
      <c r="A9" s="74">
        <f t="shared" ref="A9:A37" si="4">A8+1</f>
        <v>45872</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
      <c r="A10" s="74">
        <f t="shared" si="4"/>
        <v>45873</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
      <c r="A11" s="74">
        <f t="shared" si="4"/>
        <v>45874</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
      <c r="A12" s="74">
        <f t="shared" si="4"/>
        <v>45875</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
      <c r="A13" s="74">
        <f t="shared" si="4"/>
        <v>45876</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
      <c r="A14" s="74">
        <f t="shared" si="4"/>
        <v>45877</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
      <c r="A15" s="74">
        <f t="shared" si="4"/>
        <v>45878</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
      <c r="A16" s="74">
        <f t="shared" si="4"/>
        <v>45879</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
      <c r="A17" s="74">
        <f t="shared" si="4"/>
        <v>45880</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
      <c r="A18" s="74">
        <f t="shared" si="4"/>
        <v>45881</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
      <c r="A19" s="74">
        <f t="shared" si="4"/>
        <v>45882</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
      <c r="A20" s="74">
        <f t="shared" si="4"/>
        <v>45883</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
      <c r="A21" s="74">
        <f t="shared" si="4"/>
        <v>45884</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
      <c r="A22" s="74">
        <f t="shared" si="4"/>
        <v>45885</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
      <c r="A23" s="74">
        <f t="shared" si="4"/>
        <v>45886</v>
      </c>
      <c r="B23" s="75"/>
      <c r="C23" s="32"/>
      <c r="D23" s="9"/>
      <c r="E23" s="9"/>
      <c r="F23" s="33" t="str">
        <f t="shared" si="1"/>
        <v/>
      </c>
      <c r="G23" s="38"/>
      <c r="H23" s="9"/>
      <c r="I23" s="39"/>
      <c r="J23" s="42"/>
      <c r="K23" s="44" t="str">
        <f t="shared" si="2"/>
        <v/>
      </c>
      <c r="L23" s="9" t="str">
        <f t="shared" si="0"/>
        <v/>
      </c>
      <c r="M23" s="9" t="str">
        <f t="shared" si="0"/>
        <v/>
      </c>
      <c r="N23" s="45" t="str">
        <f t="shared" si="3"/>
        <v/>
      </c>
      <c r="O23" s="68"/>
      <c r="P23" s="69"/>
    </row>
    <row r="24" spans="1:16" x14ac:dyDescent="0.4">
      <c r="A24" s="74">
        <f t="shared" si="4"/>
        <v>45887</v>
      </c>
      <c r="B24" s="75"/>
      <c r="C24" s="32"/>
      <c r="D24" s="9"/>
      <c r="E24" s="9"/>
      <c r="F24" s="33" t="str">
        <f t="shared" si="1"/>
        <v/>
      </c>
      <c r="G24" s="38"/>
      <c r="H24" s="9"/>
      <c r="I24" s="39"/>
      <c r="J24" s="42"/>
      <c r="K24" s="44" t="str">
        <f t="shared" si="2"/>
        <v/>
      </c>
      <c r="L24" s="9" t="str">
        <f t="shared" si="0"/>
        <v/>
      </c>
      <c r="M24" s="9" t="str">
        <f t="shared" si="0"/>
        <v/>
      </c>
      <c r="N24" s="45" t="str">
        <f t="shared" si="3"/>
        <v/>
      </c>
      <c r="O24" s="68"/>
      <c r="P24" s="69"/>
    </row>
    <row r="25" spans="1:16" x14ac:dyDescent="0.4">
      <c r="A25" s="74">
        <f t="shared" si="4"/>
        <v>45888</v>
      </c>
      <c r="B25" s="75"/>
      <c r="C25" s="32"/>
      <c r="D25" s="9"/>
      <c r="E25" s="9"/>
      <c r="F25" s="33" t="str">
        <f>IF(COUNT(E25,D25)&lt;2,"",E25-D25)</f>
        <v/>
      </c>
      <c r="G25" s="38"/>
      <c r="H25" s="9"/>
      <c r="I25" s="39"/>
      <c r="J25" s="42"/>
      <c r="K25" s="44" t="str">
        <f>IF($G25="中止","休養日",IF(G25="",C25&amp;"",G25&amp;""))</f>
        <v/>
      </c>
      <c r="L25" s="9" t="str">
        <f>IF($G25="中止","",IF(H25="",IF(D25="","",D25),IF(H25="","",H25)))</f>
        <v/>
      </c>
      <c r="M25" s="9" t="str">
        <f t="shared" si="0"/>
        <v/>
      </c>
      <c r="N25" s="45" t="str">
        <f t="shared" si="3"/>
        <v/>
      </c>
      <c r="O25" s="68"/>
      <c r="P25" s="69"/>
    </row>
    <row r="26" spans="1:16" x14ac:dyDescent="0.4">
      <c r="A26" s="74">
        <f t="shared" si="4"/>
        <v>45889</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
      <c r="A27" s="74">
        <f t="shared" si="4"/>
        <v>45890</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
      <c r="A28" s="74">
        <f t="shared" si="4"/>
        <v>45891</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
      <c r="A29" s="74">
        <f t="shared" si="4"/>
        <v>45892</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
      <c r="A30" s="74">
        <f t="shared" si="4"/>
        <v>45893</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
      <c r="A31" s="74">
        <f t="shared" si="4"/>
        <v>45894</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
      <c r="A32" s="74">
        <f t="shared" si="4"/>
        <v>45895</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
      <c r="A33" s="74">
        <f t="shared" si="4"/>
        <v>45896</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
      <c r="A34" s="74">
        <f t="shared" si="4"/>
        <v>45897</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
      <c r="A35" s="74">
        <f t="shared" si="4"/>
        <v>45898</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
      <c r="A36" s="74">
        <f t="shared" si="4"/>
        <v>45899</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6.5" thickBot="1" x14ac:dyDescent="0.45">
      <c r="A37" s="76">
        <f t="shared" si="4"/>
        <v>45900</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30"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30"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479" priority="59">
      <formula>WEEKDAY(A7)=7</formula>
    </cfRule>
    <cfRule type="expression" dxfId="478" priority="60">
      <formula>WEEKDAY(A7)=1</formula>
    </cfRule>
  </conditionalFormatting>
  <conditionalFormatting sqref="C7:C37">
    <cfRule type="expression" dxfId="477" priority="39">
      <formula>MONTH(A7)&lt;&gt;$A$3</formula>
    </cfRule>
    <cfRule type="expression" dxfId="476" priority="56">
      <formula>WEEKDAY(A7)=7</formula>
    </cfRule>
    <cfRule type="expression" dxfId="475" priority="57">
      <formula>WEEKDAY(A7)=1</formula>
    </cfRule>
  </conditionalFormatting>
  <conditionalFormatting sqref="D7:D37">
    <cfRule type="expression" dxfId="474" priority="38">
      <formula>MONTH(A7)&lt;&gt;$A$3</formula>
    </cfRule>
    <cfRule type="expression" dxfId="473" priority="53">
      <formula>WEEKDAY(A7)=7</formula>
    </cfRule>
    <cfRule type="expression" dxfId="472" priority="54">
      <formula>WEEKDAY(A7)=1</formula>
    </cfRule>
  </conditionalFormatting>
  <conditionalFormatting sqref="E7:E37">
    <cfRule type="expression" dxfId="471" priority="37">
      <formula>MONTH(A7)&lt;&gt;$A$3</formula>
    </cfRule>
    <cfRule type="expression" dxfId="470" priority="51">
      <formula>WEEKDAY(A7)=7</formula>
    </cfRule>
    <cfRule type="expression" dxfId="469" priority="52">
      <formula>WEEKDAY(A7)=1</formula>
    </cfRule>
  </conditionalFormatting>
  <conditionalFormatting sqref="H7:H37">
    <cfRule type="expression" dxfId="468" priority="36">
      <formula>MONTH(A7)&lt;&gt;$A$3</formula>
    </cfRule>
    <cfRule type="expression" dxfId="467" priority="48">
      <formula>WEEKDAY(A7)=7</formula>
    </cfRule>
    <cfRule type="expression" dxfId="466" priority="49">
      <formula>WEEKDAY(A7)=1</formula>
    </cfRule>
  </conditionalFormatting>
  <conditionalFormatting sqref="O7:O37">
    <cfRule type="expression" dxfId="465" priority="35">
      <formula>MONTH(A7)&lt;&gt;$A$3</formula>
    </cfRule>
    <cfRule type="expression" dxfId="464" priority="45">
      <formula>WEEKDAY(A7)=7</formula>
    </cfRule>
    <cfRule type="expression" dxfId="463" priority="46">
      <formula>WEEKDAY(A7)=1</formula>
    </cfRule>
  </conditionalFormatting>
  <conditionalFormatting sqref="P7:P37">
    <cfRule type="expression" dxfId="462" priority="34">
      <formula>MONTH(A7)&lt;&gt;$A$3</formula>
    </cfRule>
    <cfRule type="expression" dxfId="461" priority="42">
      <formula>WEEKDAY(A7)=7</formula>
    </cfRule>
    <cfRule type="expression" dxfId="460" priority="43">
      <formula>WEEKDAY(A7)=1</formula>
    </cfRule>
  </conditionalFormatting>
  <conditionalFormatting sqref="A7:A37">
    <cfRule type="expression" dxfId="459" priority="40">
      <formula>MONTH(A7)&lt;&gt;$A$3</formula>
    </cfRule>
  </conditionalFormatting>
  <conditionalFormatting sqref="G7:G37">
    <cfRule type="expression" dxfId="458" priority="16">
      <formula>MONTH(A7)&lt;&gt;$A$3</formula>
    </cfRule>
    <cfRule type="expression" dxfId="457" priority="32">
      <formula>WEEKDAY(A7)=7</formula>
    </cfRule>
    <cfRule type="expression" dxfId="456" priority="33">
      <formula>WEEKDAY(A7)=1</formula>
    </cfRule>
  </conditionalFormatting>
  <conditionalFormatting sqref="B7:B37">
    <cfRule type="expression" dxfId="455" priority="17">
      <formula>MONTH(A7)&lt;&gt;$A$3</formula>
    </cfRule>
    <cfRule type="expression" dxfId="454" priority="30">
      <formula>WEEKDAY(A7)=7</formula>
    </cfRule>
    <cfRule type="expression" dxfId="453" priority="31">
      <formula>WEEKDAY(A7)=1</formula>
    </cfRule>
  </conditionalFormatting>
  <conditionalFormatting sqref="K7:K37">
    <cfRule type="expression" dxfId="452" priority="15">
      <formula>MONTH(A7)&lt;&gt;$A$3</formula>
    </cfRule>
    <cfRule type="expression" dxfId="451" priority="26">
      <formula>WEEKDAY(A7)=7</formula>
    </cfRule>
    <cfRule type="expression" dxfId="450" priority="27">
      <formula>WEEKDAY(A7)=1</formula>
    </cfRule>
  </conditionalFormatting>
  <conditionalFormatting sqref="L7:L37">
    <cfRule type="expression" dxfId="449" priority="14">
      <formula>MONTH(A7)&lt;&gt;$A$3</formula>
    </cfRule>
    <cfRule type="expression" dxfId="448" priority="23">
      <formula>WEEKDAY(A7)=7</formula>
    </cfRule>
    <cfRule type="expression" dxfId="447" priority="24">
      <formula>WEEKDAY(A7)=1</formula>
    </cfRule>
  </conditionalFormatting>
  <conditionalFormatting sqref="M7:M37">
    <cfRule type="expression" dxfId="446" priority="13">
      <formula>MONTH(A7)&lt;&gt;$A$3</formula>
    </cfRule>
    <cfRule type="expression" dxfId="445" priority="20">
      <formula>WEEKDAY(A7)=7</formula>
    </cfRule>
    <cfRule type="expression" dxfId="444" priority="21">
      <formula>WEEKDAY(A7)=1</formula>
    </cfRule>
  </conditionalFormatting>
  <conditionalFormatting sqref="F7:F37">
    <cfRule type="expression" dxfId="443" priority="1">
      <formula>MONTH(A7)&lt;&gt;$A$3</formula>
    </cfRule>
    <cfRule type="expression" dxfId="442" priority="11">
      <formula>WEEKDAY(A7)=7</formula>
    </cfRule>
    <cfRule type="expression" dxfId="441" priority="12">
      <formula>WEEKDAY(A7)=1</formula>
    </cfRule>
  </conditionalFormatting>
  <conditionalFormatting sqref="I7:I37">
    <cfRule type="expression" dxfId="440" priority="2">
      <formula>MONTH(A7)&lt;&gt;$A$3</formula>
    </cfRule>
    <cfRule type="expression" dxfId="439" priority="8">
      <formula>WEEKDAY(A7)=7</formula>
    </cfRule>
    <cfRule type="expression" dxfId="438" priority="9">
      <formula>WEEKDAY(A7)=1</formula>
    </cfRule>
  </conditionalFormatting>
  <conditionalFormatting sqref="N7:N37">
    <cfRule type="expression" dxfId="437" priority="3">
      <formula>MONTH(A7)&lt;&gt;$A$3</formula>
    </cfRule>
    <cfRule type="expression" dxfId="436" priority="5">
      <formula>WEEKDAY(A7)=7</formula>
    </cfRule>
    <cfRule type="expression" dxfId="435" priority="6">
      <formula>WEEKDAY(A7)=1</formula>
    </cfRule>
  </conditionalFormatting>
  <dataValidations count="2">
    <dataValidation type="list" allowBlank="1" showInputMessage="1" showErrorMessage="1" sqref="C7:C37" xr:uid="{11DEBCE1-870C-4746-BBB4-2D538B3E7164}">
      <formula1>"練習,試合等,その他,休養日"</formula1>
    </dataValidation>
    <dataValidation type="list" allowBlank="1" showInputMessage="1" showErrorMessage="1" sqref="G7:G37" xr:uid="{0FDF74B9-54DB-43F3-8294-62C9A73609E6}">
      <formula1>"練習,試合等,その他,休養日,中止"</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BF779FFA-B7C2-4450-B9F4-60E4BC1E2BDB}">
            <xm:f>COUNTIF('祝日（4月～12月）'!$B$2:$B$25,$A7)=1</xm:f>
            <x14:dxf>
              <fill>
                <patternFill>
                  <bgColor rgb="FFFFCCFF"/>
                </patternFill>
              </fill>
            </x14:dxf>
          </x14:cfRule>
          <xm:sqref>D7:D37</xm:sqref>
        </x14:conditionalFormatting>
        <x14:conditionalFormatting xmlns:xm="http://schemas.microsoft.com/office/excel/2006/main">
          <x14:cfRule type="expression" priority="58" id="{1207AE1B-A50B-4925-A514-5807F556CB89}">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54EE3E95-F4A8-494F-883E-2F7533F5CACF}">
            <xm:f>COUNTIF('祝日（4月～12月）'!$B$2:$B$25,$A7)=1</xm:f>
            <x14:dxf>
              <fill>
                <patternFill>
                  <bgColor rgb="FFFFCCFF"/>
                </patternFill>
              </fill>
            </x14:dxf>
          </x14:cfRule>
          <xm:sqref>C7:C37</xm:sqref>
        </x14:conditionalFormatting>
        <x14:conditionalFormatting xmlns:xm="http://schemas.microsoft.com/office/excel/2006/main">
          <x14:cfRule type="expression" priority="50" id="{C6120FD9-6A1B-4E2C-A12B-403C8852EEEE}">
            <xm:f>COUNTIF('祝日（4月～12月）'!$B$2:$B$22,$A7)=1</xm:f>
            <x14:dxf>
              <fill>
                <patternFill>
                  <bgColor rgb="FFFFCCFF"/>
                </patternFill>
              </fill>
            </x14:dxf>
          </x14:cfRule>
          <xm:sqref>E7:E37</xm:sqref>
        </x14:conditionalFormatting>
        <x14:conditionalFormatting xmlns:xm="http://schemas.microsoft.com/office/excel/2006/main">
          <x14:cfRule type="expression" priority="47" id="{22318D55-1FEB-46B2-AB1E-4F7A6AB9582F}">
            <xm:f>COUNTIF('祝日（4月～12月）'!$B$2:$B$22,$A7)=1</xm:f>
            <x14:dxf>
              <fill>
                <patternFill>
                  <bgColor rgb="FFFFCCFF"/>
                </patternFill>
              </fill>
            </x14:dxf>
          </x14:cfRule>
          <xm:sqref>H7:H37</xm:sqref>
        </x14:conditionalFormatting>
        <x14:conditionalFormatting xmlns:xm="http://schemas.microsoft.com/office/excel/2006/main">
          <x14:cfRule type="expression" priority="44" id="{B4EACDDF-A1C4-4358-B8E6-811F52C5E37F}">
            <xm:f>COUNTIF('祝日（4月～12月）'!$B$2:$B$22,$A7)=1</xm:f>
            <x14:dxf>
              <fill>
                <patternFill>
                  <bgColor rgb="FFFFCCFF"/>
                </patternFill>
              </fill>
            </x14:dxf>
          </x14:cfRule>
          <xm:sqref>O7:O37</xm:sqref>
        </x14:conditionalFormatting>
        <x14:conditionalFormatting xmlns:xm="http://schemas.microsoft.com/office/excel/2006/main">
          <x14:cfRule type="expression" priority="41" id="{28448438-543B-4E76-9777-D3863508CC3B}">
            <xm:f>COUNTIF('祝日（4月～12月）'!$B$2:$B$22,$A7)=1</xm:f>
            <x14:dxf>
              <fill>
                <patternFill>
                  <bgColor rgb="FFFFCCFF"/>
                </patternFill>
              </fill>
            </x14:dxf>
          </x14:cfRule>
          <xm:sqref>P7:P37</xm:sqref>
        </x14:conditionalFormatting>
        <x14:conditionalFormatting xmlns:xm="http://schemas.microsoft.com/office/excel/2006/main">
          <x14:cfRule type="expression" priority="28" id="{123FE054-26AA-4518-8045-2C5A855A1A36}">
            <xm:f>COUNTIF('祝日（4月～12月）'!$B$2:$B$25,$A7)=1</xm:f>
            <x14:dxf>
              <fill>
                <patternFill>
                  <bgColor rgb="FFFFCCFF"/>
                </patternFill>
              </fill>
            </x14:dxf>
          </x14:cfRule>
          <xm:sqref>G7:G37</xm:sqref>
        </x14:conditionalFormatting>
        <x14:conditionalFormatting xmlns:xm="http://schemas.microsoft.com/office/excel/2006/main">
          <x14:cfRule type="expression" priority="29" id="{B80A2BFA-9C78-4F4C-9909-B8258EF89F71}">
            <xm:f>COUNTIF('祝日（4月～12月）'!$B$2:$B$25,$A7)=1</xm:f>
            <x14:dxf>
              <fill>
                <patternFill>
                  <bgColor rgb="FFFFCCFF"/>
                </patternFill>
              </fill>
            </x14:dxf>
          </x14:cfRule>
          <xm:sqref>B7:B37</xm:sqref>
        </x14:conditionalFormatting>
        <x14:conditionalFormatting xmlns:xm="http://schemas.microsoft.com/office/excel/2006/main">
          <x14:cfRule type="expression" priority="25" id="{B3AAFEEB-1670-4201-96C1-9A82CA3B993D}">
            <xm:f>COUNTIF('祝日（4月～12月）'!$B$2:$B$25,$A7)=1</xm:f>
            <x14:dxf>
              <fill>
                <patternFill>
                  <bgColor rgb="FFFFCCFF"/>
                </patternFill>
              </fill>
            </x14:dxf>
          </x14:cfRule>
          <xm:sqref>K7:K37</xm:sqref>
        </x14:conditionalFormatting>
        <x14:conditionalFormatting xmlns:xm="http://schemas.microsoft.com/office/excel/2006/main">
          <x14:cfRule type="expression" priority="22" id="{EAB50841-1DB0-4864-A8AE-FBCEE1D590C9}">
            <xm:f>COUNTIF('祝日（4月～12月）'!$B$2:$B$22,$A7)=1</xm:f>
            <x14:dxf>
              <fill>
                <patternFill>
                  <bgColor rgb="FFFFCCFF"/>
                </patternFill>
              </fill>
            </x14:dxf>
          </x14:cfRule>
          <xm:sqref>L7:L37</xm:sqref>
        </x14:conditionalFormatting>
        <x14:conditionalFormatting xmlns:xm="http://schemas.microsoft.com/office/excel/2006/main">
          <x14:cfRule type="expression" priority="19" id="{B4A75C54-6F5D-46D1-BAAD-E51542EF743A}">
            <xm:f>COUNTIF('祝日（4月～12月）'!$B$2:$B$25,$A7)=1</xm:f>
            <x14:dxf>
              <fill>
                <patternFill>
                  <bgColor rgb="FFFFCCFF"/>
                </patternFill>
              </fill>
            </x14:dxf>
          </x14:cfRule>
          <xm:sqref>M7:M37</xm:sqref>
        </x14:conditionalFormatting>
        <x14:conditionalFormatting xmlns:xm="http://schemas.microsoft.com/office/excel/2006/main">
          <x14:cfRule type="expression" priority="10" id="{9B75EB04-3A8B-4FC8-8C6A-2A88A5C32C9A}">
            <xm:f>COUNTIF('祝日（4月～12月）'!$B$2:$B$22,$A7)=1</xm:f>
            <x14:dxf>
              <fill>
                <patternFill>
                  <bgColor rgb="FFFFCCFF"/>
                </patternFill>
              </fill>
            </x14:dxf>
          </x14:cfRule>
          <xm:sqref>F7:F37</xm:sqref>
        </x14:conditionalFormatting>
        <x14:conditionalFormatting xmlns:xm="http://schemas.microsoft.com/office/excel/2006/main">
          <x14:cfRule type="expression" priority="7" id="{6BD2A3F4-7EC8-4955-BB5D-66F5831265CC}">
            <xm:f>COUNTIF('祝日（4月～12月）'!$B$2:$B$22,$A7)=1</xm:f>
            <x14:dxf>
              <fill>
                <patternFill>
                  <bgColor rgb="FFFFCCFF"/>
                </patternFill>
              </fill>
            </x14:dxf>
          </x14:cfRule>
          <xm:sqref>I7:I37</xm:sqref>
        </x14:conditionalFormatting>
        <x14:conditionalFormatting xmlns:xm="http://schemas.microsoft.com/office/excel/2006/main">
          <x14:cfRule type="expression" priority="4" id="{27973066-8EEB-4D1E-860A-3523CDDAE527}">
            <xm:f>COUNTIF('祝日（4月～12月）'!$B$2:$B$22,$A7)=1</xm:f>
            <x14:dxf>
              <fill>
                <patternFill>
                  <bgColor rgb="FFFFCCFF"/>
                </patternFill>
              </fill>
            </x14:dxf>
          </x14:cfRule>
          <xm:sqref>N7:N37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0050C-9302-4E0C-A18F-70B2917D8677}">
  <sheetPr>
    <pageSetUpPr fitToPage="1"/>
  </sheetPr>
  <dimension ref="A1:S45"/>
  <sheetViews>
    <sheetView view="pageBreakPreview" topLeftCell="A10" zoomScale="70" zoomScaleNormal="100" zoomScaleSheetLayoutView="70" workbookViewId="0">
      <selection activeCell="A3" sqref="A3"/>
    </sheetView>
  </sheetViews>
  <sheetFormatPr defaultColWidth="8.75" defaultRowHeight="15.75" x14ac:dyDescent="0.4"/>
  <cols>
    <col min="1" max="1" width="10.25" style="6" bestFit="1" customWidth="1"/>
    <col min="2" max="2" width="26.5" style="6" customWidth="1"/>
    <col min="3" max="4" width="8.75" style="6"/>
    <col min="5" max="6" width="10.25" style="6" bestFit="1" customWidth="1"/>
    <col min="7" max="14" width="8.75" style="6"/>
    <col min="15" max="16" width="12.875" style="6" customWidth="1"/>
    <col min="17" max="18" width="8.75" style="6"/>
    <col min="19" max="19" width="12.75" style="6" customWidth="1"/>
    <col min="20" max="20" width="18.25" style="6" customWidth="1"/>
    <col min="21" max="21" width="20.125" style="6" customWidth="1"/>
    <col min="22" max="16384" width="8.75" style="6"/>
  </cols>
  <sheetData>
    <row r="1" spans="1:19" ht="20.25" thickBot="1" x14ac:dyDescent="0.45">
      <c r="A1" s="93" t="s">
        <v>72</v>
      </c>
    </row>
    <row r="2" spans="1:19" ht="18" customHeight="1" x14ac:dyDescent="0.4">
      <c r="A2" s="14">
        <v>2025</v>
      </c>
      <c r="B2" s="6" t="s">
        <v>0</v>
      </c>
      <c r="E2" s="133" t="s">
        <v>38</v>
      </c>
      <c r="F2" s="10" t="s">
        <v>39</v>
      </c>
      <c r="G2" s="11"/>
      <c r="I2" s="135" t="str">
        <f>IF(年間活動計画!B3="","",年間活動計画!B3)</f>
        <v/>
      </c>
      <c r="J2" s="136"/>
    </row>
    <row r="3" spans="1:19" ht="18.600000000000001" customHeight="1" thickBot="1" x14ac:dyDescent="0.45">
      <c r="A3" s="15">
        <v>9</v>
      </c>
      <c r="B3" s="6" t="s">
        <v>1</v>
      </c>
      <c r="E3" s="134"/>
      <c r="F3" s="12" t="s">
        <v>40</v>
      </c>
      <c r="G3" s="13"/>
      <c r="I3" s="137"/>
      <c r="J3" s="138"/>
      <c r="K3" s="6" t="s">
        <v>43</v>
      </c>
    </row>
    <row r="4" spans="1:19" ht="18.600000000000001" customHeight="1" thickBot="1" x14ac:dyDescent="0.45">
      <c r="A4" s="20"/>
      <c r="E4" s="21"/>
      <c r="F4" s="17"/>
      <c r="G4" s="18"/>
      <c r="Q4" s="19"/>
      <c r="R4" s="19"/>
      <c r="S4" s="19"/>
    </row>
    <row r="5" spans="1:19" ht="16.5" thickBot="1" x14ac:dyDescent="0.45">
      <c r="C5" s="48" t="s">
        <v>24</v>
      </c>
      <c r="D5" s="49"/>
      <c r="E5" s="49"/>
      <c r="F5" s="50"/>
      <c r="G5" s="51"/>
      <c r="H5" s="52" t="s">
        <v>44</v>
      </c>
      <c r="I5" s="53"/>
      <c r="J5" s="37"/>
      <c r="K5" s="54" t="s">
        <v>58</v>
      </c>
      <c r="L5" s="55"/>
      <c r="M5" s="55"/>
      <c r="N5" s="56"/>
      <c r="O5" s="23"/>
      <c r="P5" s="23"/>
    </row>
    <row r="6" spans="1:19" ht="16.5" thickBot="1" x14ac:dyDescent="0.45">
      <c r="A6" s="57"/>
      <c r="B6" s="58" t="s">
        <v>41</v>
      </c>
      <c r="C6" s="34" t="s">
        <v>28</v>
      </c>
      <c r="D6" s="91" t="s">
        <v>73</v>
      </c>
      <c r="E6" s="91" t="s">
        <v>74</v>
      </c>
      <c r="F6" s="94" t="s">
        <v>57</v>
      </c>
      <c r="G6" s="34" t="s">
        <v>28</v>
      </c>
      <c r="H6" s="91" t="s">
        <v>73</v>
      </c>
      <c r="I6" s="94" t="s">
        <v>74</v>
      </c>
      <c r="J6" s="18"/>
      <c r="K6" s="34" t="s">
        <v>28</v>
      </c>
      <c r="L6" s="95" t="s">
        <v>73</v>
      </c>
      <c r="M6" s="95" t="s">
        <v>74</v>
      </c>
      <c r="N6" s="96" t="s">
        <v>29</v>
      </c>
      <c r="O6" s="65" t="s">
        <v>26</v>
      </c>
      <c r="P6" s="58" t="s">
        <v>27</v>
      </c>
    </row>
    <row r="7" spans="1:19" x14ac:dyDescent="0.4">
      <c r="A7" s="72">
        <f>DATE(A2,A3,1)</f>
        <v>45901</v>
      </c>
      <c r="B7" s="73"/>
      <c r="C7" s="59"/>
      <c r="D7" s="60"/>
      <c r="E7" s="60"/>
      <c r="F7" s="61" t="str">
        <f>IF(COUNT(E7,D7)&lt;2,"",E7-D7)</f>
        <v/>
      </c>
      <c r="G7" s="62"/>
      <c r="H7" s="60"/>
      <c r="I7" s="63"/>
      <c r="J7" s="42"/>
      <c r="K7" s="64" t="str">
        <f>IF($G7="中止","休養日",IF(G7="",C7&amp;"",G7&amp;""))</f>
        <v/>
      </c>
      <c r="L7" s="60" t="str">
        <f t="shared" ref="L7:M37" si="0">IF($G7="中止","",IF(H7="",IF(D7="","",D7),IF(H7="","",H7)))</f>
        <v/>
      </c>
      <c r="M7" s="60" t="str">
        <f t="shared" si="0"/>
        <v/>
      </c>
      <c r="N7" s="61" t="str">
        <f>IF(COUNT(M7,L7)&lt;2,"",M7-L7)</f>
        <v/>
      </c>
      <c r="O7" s="66"/>
      <c r="P7" s="67"/>
    </row>
    <row r="8" spans="1:19" x14ac:dyDescent="0.4">
      <c r="A8" s="74">
        <f>A7+1</f>
        <v>45902</v>
      </c>
      <c r="B8" s="75"/>
      <c r="C8" s="32"/>
      <c r="D8" s="9"/>
      <c r="E8" s="9"/>
      <c r="F8" s="33" t="str">
        <f t="shared" ref="F8:F37" si="1">IF(COUNT(E8,D8)&lt;2,"",E8-D8)</f>
        <v/>
      </c>
      <c r="G8" s="38"/>
      <c r="H8" s="9"/>
      <c r="I8" s="39"/>
      <c r="J8" s="42"/>
      <c r="K8" s="44" t="str">
        <f t="shared" ref="K8:K37" si="2">IF($G8="中止","休養日",IF(G8="",C8&amp;"",G8&amp;""))</f>
        <v/>
      </c>
      <c r="L8" s="9" t="str">
        <f t="shared" si="0"/>
        <v/>
      </c>
      <c r="M8" s="9" t="str">
        <f t="shared" si="0"/>
        <v/>
      </c>
      <c r="N8" s="45" t="str">
        <f t="shared" ref="N8:N37" si="3">IF(COUNT(M8,L8)&lt;2,"",M8-L8)</f>
        <v/>
      </c>
      <c r="O8" s="68"/>
      <c r="P8" s="69"/>
    </row>
    <row r="9" spans="1:19" x14ac:dyDescent="0.4">
      <c r="A9" s="74">
        <f t="shared" ref="A9:A37" si="4">A8+1</f>
        <v>45903</v>
      </c>
      <c r="B9" s="75"/>
      <c r="C9" s="32"/>
      <c r="D9" s="9"/>
      <c r="E9" s="9"/>
      <c r="F9" s="33" t="str">
        <f t="shared" si="1"/>
        <v/>
      </c>
      <c r="G9" s="38"/>
      <c r="H9" s="9"/>
      <c r="I9" s="39"/>
      <c r="J9" s="42"/>
      <c r="K9" s="44" t="str">
        <f t="shared" si="2"/>
        <v/>
      </c>
      <c r="L9" s="9" t="str">
        <f t="shared" si="0"/>
        <v/>
      </c>
      <c r="M9" s="9" t="str">
        <f t="shared" si="0"/>
        <v/>
      </c>
      <c r="N9" s="45" t="str">
        <f t="shared" si="3"/>
        <v/>
      </c>
      <c r="O9" s="68"/>
      <c r="P9" s="69"/>
    </row>
    <row r="10" spans="1:19" x14ac:dyDescent="0.4">
      <c r="A10" s="74">
        <f t="shared" si="4"/>
        <v>45904</v>
      </c>
      <c r="B10" s="75"/>
      <c r="C10" s="32"/>
      <c r="D10" s="9"/>
      <c r="E10" s="9"/>
      <c r="F10" s="33" t="str">
        <f t="shared" si="1"/>
        <v/>
      </c>
      <c r="G10" s="38"/>
      <c r="H10" s="9"/>
      <c r="I10" s="39"/>
      <c r="J10" s="42"/>
      <c r="K10" s="44" t="str">
        <f t="shared" si="2"/>
        <v/>
      </c>
      <c r="L10" s="9" t="str">
        <f t="shared" si="0"/>
        <v/>
      </c>
      <c r="M10" s="9" t="str">
        <f t="shared" si="0"/>
        <v/>
      </c>
      <c r="N10" s="45" t="str">
        <f t="shared" si="3"/>
        <v/>
      </c>
      <c r="O10" s="68"/>
      <c r="P10" s="69"/>
    </row>
    <row r="11" spans="1:19" x14ac:dyDescent="0.4">
      <c r="A11" s="74">
        <f t="shared" si="4"/>
        <v>45905</v>
      </c>
      <c r="B11" s="75"/>
      <c r="C11" s="32"/>
      <c r="D11" s="9"/>
      <c r="E11" s="9"/>
      <c r="F11" s="33" t="str">
        <f t="shared" si="1"/>
        <v/>
      </c>
      <c r="G11" s="38"/>
      <c r="H11" s="9"/>
      <c r="I11" s="39"/>
      <c r="J11" s="42"/>
      <c r="K11" s="44" t="str">
        <f t="shared" si="2"/>
        <v/>
      </c>
      <c r="L11" s="9" t="str">
        <f t="shared" si="0"/>
        <v/>
      </c>
      <c r="M11" s="9" t="str">
        <f t="shared" si="0"/>
        <v/>
      </c>
      <c r="N11" s="45" t="str">
        <f t="shared" si="3"/>
        <v/>
      </c>
      <c r="O11" s="68"/>
      <c r="P11" s="69"/>
    </row>
    <row r="12" spans="1:19" x14ac:dyDescent="0.4">
      <c r="A12" s="74">
        <f t="shared" si="4"/>
        <v>45906</v>
      </c>
      <c r="B12" s="75"/>
      <c r="C12" s="32"/>
      <c r="D12" s="9"/>
      <c r="E12" s="9"/>
      <c r="F12" s="33" t="str">
        <f t="shared" si="1"/>
        <v/>
      </c>
      <c r="G12" s="38"/>
      <c r="H12" s="9"/>
      <c r="I12" s="39"/>
      <c r="J12" s="42"/>
      <c r="K12" s="44" t="str">
        <f t="shared" si="2"/>
        <v/>
      </c>
      <c r="L12" s="9" t="str">
        <f t="shared" si="0"/>
        <v/>
      </c>
      <c r="M12" s="9" t="str">
        <f t="shared" si="0"/>
        <v/>
      </c>
      <c r="N12" s="45" t="str">
        <f t="shared" si="3"/>
        <v/>
      </c>
      <c r="O12" s="68"/>
      <c r="P12" s="69"/>
    </row>
    <row r="13" spans="1:19" x14ac:dyDescent="0.4">
      <c r="A13" s="74">
        <f t="shared" si="4"/>
        <v>45907</v>
      </c>
      <c r="B13" s="75"/>
      <c r="C13" s="32"/>
      <c r="D13" s="9"/>
      <c r="E13" s="9"/>
      <c r="F13" s="33" t="str">
        <f t="shared" si="1"/>
        <v/>
      </c>
      <c r="G13" s="38"/>
      <c r="H13" s="9"/>
      <c r="I13" s="39"/>
      <c r="J13" s="42"/>
      <c r="K13" s="44" t="str">
        <f t="shared" si="2"/>
        <v/>
      </c>
      <c r="L13" s="9" t="str">
        <f t="shared" si="0"/>
        <v/>
      </c>
      <c r="M13" s="9" t="str">
        <f t="shared" si="0"/>
        <v/>
      </c>
      <c r="N13" s="45" t="str">
        <f t="shared" si="3"/>
        <v/>
      </c>
      <c r="O13" s="68"/>
      <c r="P13" s="69"/>
    </row>
    <row r="14" spans="1:19" x14ac:dyDescent="0.4">
      <c r="A14" s="74">
        <f t="shared" si="4"/>
        <v>45908</v>
      </c>
      <c r="B14" s="75"/>
      <c r="C14" s="32"/>
      <c r="D14" s="9"/>
      <c r="E14" s="9"/>
      <c r="F14" s="33" t="str">
        <f t="shared" si="1"/>
        <v/>
      </c>
      <c r="G14" s="38"/>
      <c r="H14" s="9"/>
      <c r="I14" s="39"/>
      <c r="J14" s="42"/>
      <c r="K14" s="44" t="str">
        <f t="shared" si="2"/>
        <v/>
      </c>
      <c r="L14" s="9" t="str">
        <f t="shared" si="0"/>
        <v/>
      </c>
      <c r="M14" s="9" t="str">
        <f t="shared" si="0"/>
        <v/>
      </c>
      <c r="N14" s="45" t="str">
        <f t="shared" si="3"/>
        <v/>
      </c>
      <c r="O14" s="68"/>
      <c r="P14" s="69"/>
      <c r="S14" s="31"/>
    </row>
    <row r="15" spans="1:19" x14ac:dyDescent="0.4">
      <c r="A15" s="74">
        <f t="shared" si="4"/>
        <v>45909</v>
      </c>
      <c r="B15" s="75"/>
      <c r="C15" s="32"/>
      <c r="D15" s="9"/>
      <c r="E15" s="9"/>
      <c r="F15" s="33" t="str">
        <f t="shared" si="1"/>
        <v/>
      </c>
      <c r="G15" s="38"/>
      <c r="H15" s="9"/>
      <c r="I15" s="39"/>
      <c r="J15" s="42"/>
      <c r="K15" s="44" t="str">
        <f t="shared" si="2"/>
        <v/>
      </c>
      <c r="L15" s="9" t="str">
        <f t="shared" si="0"/>
        <v/>
      </c>
      <c r="M15" s="9" t="str">
        <f t="shared" si="0"/>
        <v/>
      </c>
      <c r="N15" s="45" t="str">
        <f t="shared" si="3"/>
        <v/>
      </c>
      <c r="O15" s="68"/>
      <c r="P15" s="69"/>
    </row>
    <row r="16" spans="1:19" x14ac:dyDescent="0.4">
      <c r="A16" s="74">
        <f t="shared" si="4"/>
        <v>45910</v>
      </c>
      <c r="B16" s="75"/>
      <c r="C16" s="32"/>
      <c r="D16" s="9"/>
      <c r="E16" s="9"/>
      <c r="F16" s="33" t="str">
        <f t="shared" si="1"/>
        <v/>
      </c>
      <c r="G16" s="38"/>
      <c r="H16" s="9"/>
      <c r="I16" s="39"/>
      <c r="J16" s="42"/>
      <c r="K16" s="44" t="str">
        <f t="shared" si="2"/>
        <v/>
      </c>
      <c r="L16" s="9" t="str">
        <f t="shared" si="0"/>
        <v/>
      </c>
      <c r="M16" s="9" t="str">
        <f t="shared" si="0"/>
        <v/>
      </c>
      <c r="N16" s="45" t="str">
        <f t="shared" si="3"/>
        <v/>
      </c>
      <c r="O16" s="68"/>
      <c r="P16" s="69"/>
    </row>
    <row r="17" spans="1:16" x14ac:dyDescent="0.4">
      <c r="A17" s="74">
        <f t="shared" si="4"/>
        <v>45911</v>
      </c>
      <c r="B17" s="75"/>
      <c r="C17" s="32"/>
      <c r="D17" s="9"/>
      <c r="E17" s="9"/>
      <c r="F17" s="33" t="str">
        <f t="shared" si="1"/>
        <v/>
      </c>
      <c r="G17" s="38"/>
      <c r="H17" s="9"/>
      <c r="I17" s="39"/>
      <c r="J17" s="42"/>
      <c r="K17" s="44" t="str">
        <f t="shared" si="2"/>
        <v/>
      </c>
      <c r="L17" s="9" t="str">
        <f t="shared" si="0"/>
        <v/>
      </c>
      <c r="M17" s="9" t="str">
        <f t="shared" si="0"/>
        <v/>
      </c>
      <c r="N17" s="45" t="str">
        <f t="shared" si="3"/>
        <v/>
      </c>
      <c r="O17" s="68"/>
      <c r="P17" s="69"/>
    </row>
    <row r="18" spans="1:16" x14ac:dyDescent="0.4">
      <c r="A18" s="74">
        <f t="shared" si="4"/>
        <v>45912</v>
      </c>
      <c r="B18" s="75"/>
      <c r="C18" s="32"/>
      <c r="D18" s="9"/>
      <c r="E18" s="9"/>
      <c r="F18" s="33" t="str">
        <f t="shared" si="1"/>
        <v/>
      </c>
      <c r="G18" s="38"/>
      <c r="H18" s="9"/>
      <c r="I18" s="39"/>
      <c r="J18" s="42"/>
      <c r="K18" s="44" t="str">
        <f t="shared" si="2"/>
        <v/>
      </c>
      <c r="L18" s="9" t="str">
        <f t="shared" si="0"/>
        <v/>
      </c>
      <c r="M18" s="9" t="str">
        <f t="shared" si="0"/>
        <v/>
      </c>
      <c r="N18" s="45" t="str">
        <f t="shared" si="3"/>
        <v/>
      </c>
      <c r="O18" s="68"/>
      <c r="P18" s="69"/>
    </row>
    <row r="19" spans="1:16" x14ac:dyDescent="0.4">
      <c r="A19" s="74">
        <f t="shared" si="4"/>
        <v>45913</v>
      </c>
      <c r="B19" s="75"/>
      <c r="C19" s="32"/>
      <c r="D19" s="9"/>
      <c r="E19" s="9"/>
      <c r="F19" s="33" t="str">
        <f t="shared" si="1"/>
        <v/>
      </c>
      <c r="G19" s="38"/>
      <c r="H19" s="9"/>
      <c r="I19" s="39"/>
      <c r="J19" s="42"/>
      <c r="K19" s="44" t="str">
        <f t="shared" si="2"/>
        <v/>
      </c>
      <c r="L19" s="9" t="str">
        <f t="shared" si="0"/>
        <v/>
      </c>
      <c r="M19" s="9" t="str">
        <f t="shared" si="0"/>
        <v/>
      </c>
      <c r="N19" s="45" t="str">
        <f t="shared" si="3"/>
        <v/>
      </c>
      <c r="O19" s="68"/>
      <c r="P19" s="69"/>
    </row>
    <row r="20" spans="1:16" x14ac:dyDescent="0.4">
      <c r="A20" s="74">
        <f t="shared" si="4"/>
        <v>45914</v>
      </c>
      <c r="B20" s="75"/>
      <c r="C20" s="32"/>
      <c r="D20" s="9"/>
      <c r="E20" s="9"/>
      <c r="F20" s="33" t="str">
        <f t="shared" si="1"/>
        <v/>
      </c>
      <c r="G20" s="38"/>
      <c r="H20" s="9"/>
      <c r="I20" s="39"/>
      <c r="J20" s="42"/>
      <c r="K20" s="44" t="str">
        <f t="shared" si="2"/>
        <v/>
      </c>
      <c r="L20" s="9" t="str">
        <f t="shared" si="0"/>
        <v/>
      </c>
      <c r="M20" s="9" t="str">
        <f t="shared" si="0"/>
        <v/>
      </c>
      <c r="N20" s="45" t="str">
        <f t="shared" si="3"/>
        <v/>
      </c>
      <c r="O20" s="68"/>
      <c r="P20" s="69"/>
    </row>
    <row r="21" spans="1:16" x14ac:dyDescent="0.4">
      <c r="A21" s="74">
        <f t="shared" si="4"/>
        <v>45915</v>
      </c>
      <c r="B21" s="75"/>
      <c r="C21" s="32"/>
      <c r="D21" s="9"/>
      <c r="E21" s="9"/>
      <c r="F21" s="33" t="str">
        <f t="shared" si="1"/>
        <v/>
      </c>
      <c r="G21" s="38"/>
      <c r="H21" s="9"/>
      <c r="I21" s="39"/>
      <c r="J21" s="42"/>
      <c r="K21" s="44" t="str">
        <f t="shared" si="2"/>
        <v/>
      </c>
      <c r="L21" s="9" t="str">
        <f t="shared" si="0"/>
        <v/>
      </c>
      <c r="M21" s="9" t="str">
        <f t="shared" si="0"/>
        <v/>
      </c>
      <c r="N21" s="45" t="str">
        <f t="shared" si="3"/>
        <v/>
      </c>
      <c r="O21" s="68"/>
      <c r="P21" s="69"/>
    </row>
    <row r="22" spans="1:16" x14ac:dyDescent="0.4">
      <c r="A22" s="74">
        <f t="shared" si="4"/>
        <v>45916</v>
      </c>
      <c r="B22" s="75"/>
      <c r="C22" s="32"/>
      <c r="D22" s="9"/>
      <c r="E22" s="9"/>
      <c r="F22" s="33" t="str">
        <f t="shared" si="1"/>
        <v/>
      </c>
      <c r="G22" s="38"/>
      <c r="H22" s="9"/>
      <c r="I22" s="39"/>
      <c r="J22" s="42"/>
      <c r="K22" s="44" t="str">
        <f t="shared" si="2"/>
        <v/>
      </c>
      <c r="L22" s="9" t="str">
        <f t="shared" si="0"/>
        <v/>
      </c>
      <c r="M22" s="9" t="str">
        <f t="shared" si="0"/>
        <v/>
      </c>
      <c r="N22" s="45" t="str">
        <f t="shared" si="3"/>
        <v/>
      </c>
      <c r="O22" s="68"/>
      <c r="P22" s="69"/>
    </row>
    <row r="23" spans="1:16" x14ac:dyDescent="0.4">
      <c r="A23" s="74">
        <f t="shared" si="4"/>
        <v>45917</v>
      </c>
      <c r="B23" s="75"/>
      <c r="C23" s="32"/>
      <c r="D23" s="9"/>
      <c r="E23" s="9"/>
      <c r="F23" s="33" t="str">
        <f t="shared" si="1"/>
        <v/>
      </c>
      <c r="G23" s="38"/>
      <c r="H23" s="9"/>
      <c r="I23" s="39"/>
      <c r="J23" s="42"/>
      <c r="K23" s="44" t="str">
        <f>IF($G23="中止","休養日",IF(G23="",C23&amp;"",G23&amp;""))</f>
        <v/>
      </c>
      <c r="L23" s="9" t="str">
        <f t="shared" si="0"/>
        <v/>
      </c>
      <c r="M23" s="9" t="str">
        <f t="shared" si="0"/>
        <v/>
      </c>
      <c r="N23" s="45" t="str">
        <f t="shared" si="3"/>
        <v/>
      </c>
      <c r="O23" s="68"/>
      <c r="P23" s="69"/>
    </row>
    <row r="24" spans="1:16" x14ac:dyDescent="0.4">
      <c r="A24" s="74">
        <f t="shared" si="4"/>
        <v>45918</v>
      </c>
      <c r="B24" s="75"/>
      <c r="C24" s="32"/>
      <c r="D24" s="9"/>
      <c r="E24" s="9"/>
      <c r="F24" s="33" t="str">
        <f t="shared" si="1"/>
        <v/>
      </c>
      <c r="G24" s="38"/>
      <c r="H24" s="9"/>
      <c r="I24" s="39"/>
      <c r="J24" s="42"/>
      <c r="K24" s="44" t="str">
        <f>IF($G24="中止","休養日",IF(G24="",C24&amp;"",G24&amp;""))</f>
        <v/>
      </c>
      <c r="L24" s="9" t="str">
        <f t="shared" si="0"/>
        <v/>
      </c>
      <c r="M24" s="9" t="str">
        <f t="shared" si="0"/>
        <v/>
      </c>
      <c r="N24" s="45" t="str">
        <f t="shared" si="3"/>
        <v/>
      </c>
      <c r="O24" s="68"/>
      <c r="P24" s="69"/>
    </row>
    <row r="25" spans="1:16" x14ac:dyDescent="0.4">
      <c r="A25" s="74">
        <f t="shared" si="4"/>
        <v>45919</v>
      </c>
      <c r="B25" s="75"/>
      <c r="C25" s="32"/>
      <c r="D25" s="9"/>
      <c r="E25" s="9"/>
      <c r="F25" s="33" t="str">
        <f t="shared" si="1"/>
        <v/>
      </c>
      <c r="G25" s="38"/>
      <c r="H25" s="9"/>
      <c r="I25" s="39"/>
      <c r="J25" s="42"/>
      <c r="K25" s="44" t="str">
        <f t="shared" si="2"/>
        <v/>
      </c>
      <c r="L25" s="9" t="str">
        <f t="shared" si="0"/>
        <v/>
      </c>
      <c r="M25" s="9" t="str">
        <f t="shared" si="0"/>
        <v/>
      </c>
      <c r="N25" s="45" t="str">
        <f t="shared" si="3"/>
        <v/>
      </c>
      <c r="O25" s="68"/>
      <c r="P25" s="69"/>
    </row>
    <row r="26" spans="1:16" x14ac:dyDescent="0.4">
      <c r="A26" s="74">
        <f t="shared" si="4"/>
        <v>45920</v>
      </c>
      <c r="B26" s="75"/>
      <c r="C26" s="32"/>
      <c r="D26" s="9"/>
      <c r="E26" s="9"/>
      <c r="F26" s="33" t="str">
        <f t="shared" si="1"/>
        <v/>
      </c>
      <c r="G26" s="38"/>
      <c r="H26" s="9"/>
      <c r="I26" s="39"/>
      <c r="J26" s="42"/>
      <c r="K26" s="44" t="str">
        <f t="shared" si="2"/>
        <v/>
      </c>
      <c r="L26" s="9" t="str">
        <f t="shared" si="0"/>
        <v/>
      </c>
      <c r="M26" s="9" t="str">
        <f t="shared" si="0"/>
        <v/>
      </c>
      <c r="N26" s="45" t="str">
        <f t="shared" si="3"/>
        <v/>
      </c>
      <c r="O26" s="68"/>
      <c r="P26" s="69"/>
    </row>
    <row r="27" spans="1:16" x14ac:dyDescent="0.4">
      <c r="A27" s="74">
        <f t="shared" si="4"/>
        <v>45921</v>
      </c>
      <c r="B27" s="75"/>
      <c r="C27" s="32"/>
      <c r="D27" s="9"/>
      <c r="E27" s="9"/>
      <c r="F27" s="33" t="str">
        <f t="shared" si="1"/>
        <v/>
      </c>
      <c r="G27" s="38"/>
      <c r="H27" s="9"/>
      <c r="I27" s="39"/>
      <c r="J27" s="42"/>
      <c r="K27" s="44" t="str">
        <f t="shared" si="2"/>
        <v/>
      </c>
      <c r="L27" s="9" t="str">
        <f t="shared" si="0"/>
        <v/>
      </c>
      <c r="M27" s="9" t="str">
        <f t="shared" si="0"/>
        <v/>
      </c>
      <c r="N27" s="45" t="str">
        <f t="shared" si="3"/>
        <v/>
      </c>
      <c r="O27" s="68"/>
      <c r="P27" s="69"/>
    </row>
    <row r="28" spans="1:16" x14ac:dyDescent="0.4">
      <c r="A28" s="74">
        <f t="shared" si="4"/>
        <v>45922</v>
      </c>
      <c r="B28" s="75"/>
      <c r="C28" s="32"/>
      <c r="D28" s="9"/>
      <c r="E28" s="9"/>
      <c r="F28" s="33" t="str">
        <f t="shared" si="1"/>
        <v/>
      </c>
      <c r="G28" s="38"/>
      <c r="H28" s="9"/>
      <c r="I28" s="39"/>
      <c r="J28" s="42"/>
      <c r="K28" s="44" t="str">
        <f t="shared" si="2"/>
        <v/>
      </c>
      <c r="L28" s="9" t="str">
        <f t="shared" si="0"/>
        <v/>
      </c>
      <c r="M28" s="9" t="str">
        <f t="shared" si="0"/>
        <v/>
      </c>
      <c r="N28" s="45" t="str">
        <f t="shared" si="3"/>
        <v/>
      </c>
      <c r="O28" s="68"/>
      <c r="P28" s="69"/>
    </row>
    <row r="29" spans="1:16" x14ac:dyDescent="0.4">
      <c r="A29" s="74">
        <f t="shared" si="4"/>
        <v>45923</v>
      </c>
      <c r="B29" s="75"/>
      <c r="C29" s="32"/>
      <c r="D29" s="9"/>
      <c r="E29" s="9"/>
      <c r="F29" s="33" t="str">
        <f t="shared" si="1"/>
        <v/>
      </c>
      <c r="G29" s="38"/>
      <c r="H29" s="9"/>
      <c r="I29" s="39"/>
      <c r="J29" s="42"/>
      <c r="K29" s="44" t="str">
        <f t="shared" si="2"/>
        <v/>
      </c>
      <c r="L29" s="9" t="str">
        <f t="shared" si="0"/>
        <v/>
      </c>
      <c r="M29" s="9" t="str">
        <f t="shared" si="0"/>
        <v/>
      </c>
      <c r="N29" s="45" t="str">
        <f t="shared" si="3"/>
        <v/>
      </c>
      <c r="O29" s="68"/>
      <c r="P29" s="69"/>
    </row>
    <row r="30" spans="1:16" x14ac:dyDescent="0.4">
      <c r="A30" s="74">
        <f t="shared" si="4"/>
        <v>45924</v>
      </c>
      <c r="B30" s="75"/>
      <c r="C30" s="32"/>
      <c r="D30" s="9"/>
      <c r="E30" s="9"/>
      <c r="F30" s="33" t="str">
        <f t="shared" si="1"/>
        <v/>
      </c>
      <c r="G30" s="38"/>
      <c r="H30" s="9"/>
      <c r="I30" s="39"/>
      <c r="J30" s="42"/>
      <c r="K30" s="44" t="str">
        <f t="shared" si="2"/>
        <v/>
      </c>
      <c r="L30" s="9" t="str">
        <f t="shared" si="0"/>
        <v/>
      </c>
      <c r="M30" s="9" t="str">
        <f t="shared" si="0"/>
        <v/>
      </c>
      <c r="N30" s="45" t="str">
        <f t="shared" si="3"/>
        <v/>
      </c>
      <c r="O30" s="68"/>
      <c r="P30" s="69"/>
    </row>
    <row r="31" spans="1:16" x14ac:dyDescent="0.4">
      <c r="A31" s="74">
        <f t="shared" si="4"/>
        <v>45925</v>
      </c>
      <c r="B31" s="75"/>
      <c r="C31" s="32"/>
      <c r="D31" s="9"/>
      <c r="E31" s="9"/>
      <c r="F31" s="33" t="str">
        <f t="shared" si="1"/>
        <v/>
      </c>
      <c r="G31" s="38"/>
      <c r="H31" s="9"/>
      <c r="I31" s="39"/>
      <c r="J31" s="42"/>
      <c r="K31" s="44" t="str">
        <f t="shared" si="2"/>
        <v/>
      </c>
      <c r="L31" s="9" t="str">
        <f t="shared" si="0"/>
        <v/>
      </c>
      <c r="M31" s="9" t="str">
        <f t="shared" si="0"/>
        <v/>
      </c>
      <c r="N31" s="45" t="str">
        <f t="shared" si="3"/>
        <v/>
      </c>
      <c r="O31" s="68"/>
      <c r="P31" s="69"/>
    </row>
    <row r="32" spans="1:16" x14ac:dyDescent="0.4">
      <c r="A32" s="74">
        <f t="shared" si="4"/>
        <v>45926</v>
      </c>
      <c r="B32" s="75"/>
      <c r="C32" s="32"/>
      <c r="D32" s="9"/>
      <c r="E32" s="9"/>
      <c r="F32" s="33" t="str">
        <f t="shared" si="1"/>
        <v/>
      </c>
      <c r="G32" s="38"/>
      <c r="H32" s="9"/>
      <c r="I32" s="39"/>
      <c r="J32" s="42"/>
      <c r="K32" s="44" t="str">
        <f t="shared" si="2"/>
        <v/>
      </c>
      <c r="L32" s="9" t="str">
        <f t="shared" si="0"/>
        <v/>
      </c>
      <c r="M32" s="9" t="str">
        <f t="shared" si="0"/>
        <v/>
      </c>
      <c r="N32" s="45" t="str">
        <f t="shared" si="3"/>
        <v/>
      </c>
      <c r="O32" s="68"/>
      <c r="P32" s="69"/>
    </row>
    <row r="33" spans="1:16" x14ac:dyDescent="0.4">
      <c r="A33" s="74">
        <f t="shared" si="4"/>
        <v>45927</v>
      </c>
      <c r="B33" s="75"/>
      <c r="C33" s="32"/>
      <c r="D33" s="9"/>
      <c r="E33" s="9"/>
      <c r="F33" s="33" t="str">
        <f t="shared" si="1"/>
        <v/>
      </c>
      <c r="G33" s="38"/>
      <c r="H33" s="9"/>
      <c r="I33" s="39"/>
      <c r="J33" s="42"/>
      <c r="K33" s="44" t="str">
        <f t="shared" si="2"/>
        <v/>
      </c>
      <c r="L33" s="9" t="str">
        <f t="shared" si="0"/>
        <v/>
      </c>
      <c r="M33" s="9" t="str">
        <f t="shared" si="0"/>
        <v/>
      </c>
      <c r="N33" s="45" t="str">
        <f t="shared" si="3"/>
        <v/>
      </c>
      <c r="O33" s="68"/>
      <c r="P33" s="69"/>
    </row>
    <row r="34" spans="1:16" x14ac:dyDescent="0.4">
      <c r="A34" s="74">
        <f t="shared" si="4"/>
        <v>45928</v>
      </c>
      <c r="B34" s="75"/>
      <c r="C34" s="32"/>
      <c r="D34" s="9"/>
      <c r="E34" s="9"/>
      <c r="F34" s="33" t="str">
        <f t="shared" si="1"/>
        <v/>
      </c>
      <c r="G34" s="38"/>
      <c r="H34" s="9"/>
      <c r="I34" s="39"/>
      <c r="J34" s="42"/>
      <c r="K34" s="44" t="str">
        <f t="shared" si="2"/>
        <v/>
      </c>
      <c r="L34" s="9" t="str">
        <f t="shared" si="0"/>
        <v/>
      </c>
      <c r="M34" s="9" t="str">
        <f t="shared" si="0"/>
        <v/>
      </c>
      <c r="N34" s="45" t="str">
        <f t="shared" si="3"/>
        <v/>
      </c>
      <c r="O34" s="68"/>
      <c r="P34" s="69"/>
    </row>
    <row r="35" spans="1:16" x14ac:dyDescent="0.4">
      <c r="A35" s="74">
        <f t="shared" si="4"/>
        <v>45929</v>
      </c>
      <c r="B35" s="75"/>
      <c r="C35" s="32"/>
      <c r="D35" s="9"/>
      <c r="E35" s="9"/>
      <c r="F35" s="33" t="str">
        <f t="shared" si="1"/>
        <v/>
      </c>
      <c r="G35" s="38"/>
      <c r="H35" s="9"/>
      <c r="I35" s="39"/>
      <c r="J35" s="42"/>
      <c r="K35" s="44" t="str">
        <f t="shared" si="2"/>
        <v/>
      </c>
      <c r="L35" s="9" t="str">
        <f t="shared" si="0"/>
        <v/>
      </c>
      <c r="M35" s="9" t="str">
        <f t="shared" si="0"/>
        <v/>
      </c>
      <c r="N35" s="45" t="str">
        <f t="shared" si="3"/>
        <v/>
      </c>
      <c r="O35" s="68"/>
      <c r="P35" s="69"/>
    </row>
    <row r="36" spans="1:16" x14ac:dyDescent="0.4">
      <c r="A36" s="74">
        <f t="shared" si="4"/>
        <v>45930</v>
      </c>
      <c r="B36" s="75"/>
      <c r="C36" s="32"/>
      <c r="D36" s="9"/>
      <c r="E36" s="9"/>
      <c r="F36" s="33" t="str">
        <f t="shared" si="1"/>
        <v/>
      </c>
      <c r="G36" s="38"/>
      <c r="H36" s="9"/>
      <c r="I36" s="39"/>
      <c r="J36" s="42"/>
      <c r="K36" s="44" t="str">
        <f t="shared" si="2"/>
        <v/>
      </c>
      <c r="L36" s="9" t="str">
        <f t="shared" si="0"/>
        <v/>
      </c>
      <c r="M36" s="9" t="str">
        <f t="shared" si="0"/>
        <v/>
      </c>
      <c r="N36" s="45" t="str">
        <f t="shared" si="3"/>
        <v/>
      </c>
      <c r="O36" s="68"/>
      <c r="P36" s="69"/>
    </row>
    <row r="37" spans="1:16" ht="16.5" thickBot="1" x14ac:dyDescent="0.45">
      <c r="A37" s="76">
        <f t="shared" si="4"/>
        <v>45931</v>
      </c>
      <c r="B37" s="77"/>
      <c r="C37" s="34"/>
      <c r="D37" s="35"/>
      <c r="E37" s="35"/>
      <c r="F37" s="36" t="str">
        <f t="shared" si="1"/>
        <v/>
      </c>
      <c r="G37" s="40"/>
      <c r="H37" s="35"/>
      <c r="I37" s="41"/>
      <c r="J37" s="42"/>
      <c r="K37" s="46" t="str">
        <f t="shared" si="2"/>
        <v/>
      </c>
      <c r="L37" s="35" t="str">
        <f t="shared" si="0"/>
        <v/>
      </c>
      <c r="M37" s="35" t="str">
        <f t="shared" si="0"/>
        <v/>
      </c>
      <c r="N37" s="47" t="str">
        <f t="shared" si="3"/>
        <v/>
      </c>
      <c r="O37" s="70"/>
      <c r="P37" s="71"/>
    </row>
    <row r="38" spans="1:16" ht="16.5" thickBot="1" x14ac:dyDescent="0.45">
      <c r="A38" s="7"/>
      <c r="B38" s="22" t="s">
        <v>21</v>
      </c>
      <c r="C38" s="8">
        <f>COUNTIF(C7:C37,"練習")</f>
        <v>0</v>
      </c>
      <c r="F38" s="43">
        <f>SUM(F7:F37)</f>
        <v>0</v>
      </c>
      <c r="J38" s="26" t="s">
        <v>21</v>
      </c>
      <c r="K38" s="8">
        <f>COUNTIF(K7:K37,"練習")</f>
        <v>0</v>
      </c>
      <c r="N38" s="43">
        <f>SUM(N7:N37)</f>
        <v>0</v>
      </c>
    </row>
    <row r="39" spans="1:16" x14ac:dyDescent="0.4">
      <c r="B39" s="22" t="s">
        <v>22</v>
      </c>
      <c r="C39" s="78">
        <f>COUNTIF(C7:C37,"試合等")</f>
        <v>0</v>
      </c>
      <c r="J39" s="30" t="s">
        <v>22</v>
      </c>
      <c r="K39" s="78">
        <f>COUNTIF(K7:K37,"試合等")</f>
        <v>0</v>
      </c>
    </row>
    <row r="40" spans="1:16" ht="16.5" thickBot="1" x14ac:dyDescent="0.45">
      <c r="B40" s="22" t="s">
        <v>76</v>
      </c>
      <c r="C40" s="100">
        <f>COUNTIF(C7:C37,"その他")</f>
        <v>0</v>
      </c>
      <c r="J40" s="89" t="s">
        <v>76</v>
      </c>
      <c r="K40" s="100">
        <f>COUNTIF(K7:K37,"その他")</f>
        <v>0</v>
      </c>
    </row>
    <row r="41" spans="1:16" ht="16.5" thickBot="1" x14ac:dyDescent="0.45">
      <c r="B41" s="22" t="s">
        <v>23</v>
      </c>
      <c r="C41" s="79">
        <f>COUNTIF(C7:C37,"休養日")</f>
        <v>0</v>
      </c>
      <c r="J41" s="30" t="s">
        <v>23</v>
      </c>
      <c r="K41" s="79">
        <f>COUNTIF(K7:K37,"休養日")</f>
        <v>0</v>
      </c>
    </row>
    <row r="42" spans="1:16" ht="16.5" thickBot="1" x14ac:dyDescent="0.45"/>
    <row r="43" spans="1:16" ht="16.5" thickBot="1" x14ac:dyDescent="0.45">
      <c r="B43" s="89" t="s">
        <v>55</v>
      </c>
      <c r="C43" s="80"/>
      <c r="D43" s="6" t="s">
        <v>30</v>
      </c>
      <c r="J43" s="89" t="s">
        <v>55</v>
      </c>
      <c r="K43" s="81"/>
      <c r="L43" s="6" t="s">
        <v>30</v>
      </c>
    </row>
    <row r="45" spans="1:16" x14ac:dyDescent="0.4">
      <c r="A45" s="7" t="s">
        <v>20</v>
      </c>
      <c r="B45" s="7"/>
      <c r="J45" s="23"/>
      <c r="K45" s="23"/>
      <c r="L45" s="23"/>
      <c r="M45" s="23"/>
      <c r="N45" s="23"/>
      <c r="O45" s="24"/>
      <c r="P45" s="25"/>
    </row>
  </sheetData>
  <mergeCells count="2">
    <mergeCell ref="E2:E3"/>
    <mergeCell ref="I2:J3"/>
  </mergeCells>
  <phoneticPr fontId="1"/>
  <conditionalFormatting sqref="A7:A37">
    <cfRule type="expression" dxfId="419" priority="59">
      <formula>WEEKDAY(A7)=7</formula>
    </cfRule>
    <cfRule type="expression" dxfId="418" priority="60">
      <formula>WEEKDAY(A7)=1</formula>
    </cfRule>
  </conditionalFormatting>
  <conditionalFormatting sqref="C7:C37">
    <cfRule type="expression" dxfId="417" priority="39">
      <formula>MONTH(A7)&lt;&gt;$A$3</formula>
    </cfRule>
    <cfRule type="expression" dxfId="416" priority="56">
      <formula>WEEKDAY(A7)=7</formula>
    </cfRule>
    <cfRule type="expression" dxfId="415" priority="57">
      <formula>WEEKDAY(A7)=1</formula>
    </cfRule>
  </conditionalFormatting>
  <conditionalFormatting sqref="D7:D37">
    <cfRule type="expression" dxfId="414" priority="38">
      <formula>MONTH(A7)&lt;&gt;$A$3</formula>
    </cfRule>
    <cfRule type="expression" dxfId="413" priority="53">
      <formula>WEEKDAY(A7)=7</formula>
    </cfRule>
    <cfRule type="expression" dxfId="412" priority="54">
      <formula>WEEKDAY(A7)=1</formula>
    </cfRule>
  </conditionalFormatting>
  <conditionalFormatting sqref="E7:E37">
    <cfRule type="expression" dxfId="411" priority="37">
      <formula>MONTH(A7)&lt;&gt;$A$3</formula>
    </cfRule>
    <cfRule type="expression" dxfId="410" priority="51">
      <formula>WEEKDAY(A7)=7</formula>
    </cfRule>
    <cfRule type="expression" dxfId="409" priority="52">
      <formula>WEEKDAY(A7)=1</formula>
    </cfRule>
  </conditionalFormatting>
  <conditionalFormatting sqref="H7:H37">
    <cfRule type="expression" dxfId="408" priority="36">
      <formula>MONTH(A7)&lt;&gt;$A$3</formula>
    </cfRule>
    <cfRule type="expression" dxfId="407" priority="48">
      <formula>WEEKDAY(A7)=7</formula>
    </cfRule>
    <cfRule type="expression" dxfId="406" priority="49">
      <formula>WEEKDAY(A7)=1</formula>
    </cfRule>
  </conditionalFormatting>
  <conditionalFormatting sqref="O7:O37">
    <cfRule type="expression" dxfId="405" priority="35">
      <formula>MONTH(A7)&lt;&gt;$A$3</formula>
    </cfRule>
    <cfRule type="expression" dxfId="404" priority="45">
      <formula>WEEKDAY(A7)=7</formula>
    </cfRule>
    <cfRule type="expression" dxfId="403" priority="46">
      <formula>WEEKDAY(A7)=1</formula>
    </cfRule>
  </conditionalFormatting>
  <conditionalFormatting sqref="P7:P37">
    <cfRule type="expression" dxfId="402" priority="34">
      <formula>MONTH(A7)&lt;&gt;$A$3</formula>
    </cfRule>
    <cfRule type="expression" dxfId="401" priority="42">
      <formula>WEEKDAY(A7)=7</formula>
    </cfRule>
    <cfRule type="expression" dxfId="400" priority="43">
      <formula>WEEKDAY(A7)=1</formula>
    </cfRule>
  </conditionalFormatting>
  <conditionalFormatting sqref="A7:A37">
    <cfRule type="expression" dxfId="399" priority="40">
      <formula>MONTH(A7)&lt;&gt;$A$3</formula>
    </cfRule>
  </conditionalFormatting>
  <conditionalFormatting sqref="G7:G37">
    <cfRule type="expression" dxfId="398" priority="16">
      <formula>MONTH(A7)&lt;&gt;$A$3</formula>
    </cfRule>
    <cfRule type="expression" dxfId="397" priority="32">
      <formula>WEEKDAY(A7)=7</formula>
    </cfRule>
    <cfRule type="expression" dxfId="396" priority="33">
      <formula>WEEKDAY(A7)=1</formula>
    </cfRule>
  </conditionalFormatting>
  <conditionalFormatting sqref="B7:B37">
    <cfRule type="expression" dxfId="395" priority="17">
      <formula>MONTH(A7)&lt;&gt;$A$3</formula>
    </cfRule>
    <cfRule type="expression" dxfId="394" priority="30">
      <formula>WEEKDAY(A7)=7</formula>
    </cfRule>
    <cfRule type="expression" dxfId="393" priority="31">
      <formula>WEEKDAY(A7)=1</formula>
    </cfRule>
  </conditionalFormatting>
  <conditionalFormatting sqref="K7:K37">
    <cfRule type="expression" dxfId="392" priority="15">
      <formula>MONTH(A7)&lt;&gt;$A$3</formula>
    </cfRule>
    <cfRule type="expression" dxfId="391" priority="26">
      <formula>WEEKDAY(A7)=7</formula>
    </cfRule>
    <cfRule type="expression" dxfId="390" priority="27">
      <formula>WEEKDAY(A7)=1</formula>
    </cfRule>
  </conditionalFormatting>
  <conditionalFormatting sqref="L7:L37">
    <cfRule type="expression" dxfId="389" priority="14">
      <formula>MONTH(A7)&lt;&gt;$A$3</formula>
    </cfRule>
    <cfRule type="expression" dxfId="388" priority="23">
      <formula>WEEKDAY(A7)=7</formula>
    </cfRule>
    <cfRule type="expression" dxfId="387" priority="24">
      <formula>WEEKDAY(A7)=1</formula>
    </cfRule>
  </conditionalFormatting>
  <conditionalFormatting sqref="M7:M37">
    <cfRule type="expression" dxfId="386" priority="13">
      <formula>MONTH(A7)&lt;&gt;$A$3</formula>
    </cfRule>
    <cfRule type="expression" dxfId="385" priority="20">
      <formula>WEEKDAY(A7)=7</formula>
    </cfRule>
    <cfRule type="expression" dxfId="384" priority="21">
      <formula>WEEKDAY(A7)=1</formula>
    </cfRule>
  </conditionalFormatting>
  <conditionalFormatting sqref="F7:F37">
    <cfRule type="expression" dxfId="383" priority="1">
      <formula>MONTH(A7)&lt;&gt;$A$3</formula>
    </cfRule>
    <cfRule type="expression" dxfId="382" priority="11">
      <formula>WEEKDAY(A7)=7</formula>
    </cfRule>
    <cfRule type="expression" dxfId="381" priority="12">
      <formula>WEEKDAY(A7)=1</formula>
    </cfRule>
  </conditionalFormatting>
  <conditionalFormatting sqref="I7:I37">
    <cfRule type="expression" dxfId="380" priority="2">
      <formula>MONTH(A7)&lt;&gt;$A$3</formula>
    </cfRule>
    <cfRule type="expression" dxfId="379" priority="8">
      <formula>WEEKDAY(A7)=7</formula>
    </cfRule>
    <cfRule type="expression" dxfId="378" priority="9">
      <formula>WEEKDAY(A7)=1</formula>
    </cfRule>
  </conditionalFormatting>
  <conditionalFormatting sqref="N7:N37">
    <cfRule type="expression" dxfId="377" priority="3">
      <formula>MONTH(A7)&lt;&gt;$A$3</formula>
    </cfRule>
    <cfRule type="expression" dxfId="376" priority="5">
      <formula>WEEKDAY(A7)=7</formula>
    </cfRule>
    <cfRule type="expression" dxfId="375" priority="6">
      <formula>WEEKDAY(A7)=1</formula>
    </cfRule>
  </conditionalFormatting>
  <dataValidations count="2">
    <dataValidation type="list" allowBlank="1" showInputMessage="1" showErrorMessage="1" sqref="G7:G37" xr:uid="{1DC2111D-A4F0-4FE5-98BA-5FA68A64E8F2}">
      <formula1>"練習,試合等,その他,休養日,中止"</formula1>
    </dataValidation>
    <dataValidation type="list" allowBlank="1" showInputMessage="1" showErrorMessage="1" sqref="C7:C37" xr:uid="{C3765BD7-929D-45EF-A3ED-029F01A6FEBE}">
      <formula1>"練習,試合等,その他,休養日"</formula1>
    </dataValidation>
  </dataValidations>
  <pageMargins left="0.7" right="0.7" top="0.75" bottom="0.75" header="0.3" footer="0.3"/>
  <pageSetup paperSize="9" scale="68"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8" id="{043FD8A2-2F65-477F-BFC9-AB19959EDDB1}">
            <xm:f>COUNTIF('祝日（4月～12月）'!$B$2:$B$25,$A7)=1</xm:f>
            <x14:dxf>
              <fill>
                <patternFill>
                  <bgColor rgb="FFFFCCFF"/>
                </patternFill>
              </fill>
            </x14:dxf>
          </x14:cfRule>
          <xm:sqref>D7:D37</xm:sqref>
        </x14:conditionalFormatting>
        <x14:conditionalFormatting xmlns:xm="http://schemas.microsoft.com/office/excel/2006/main">
          <x14:cfRule type="expression" priority="58" id="{10128415-0A43-4FFD-9800-7E2E164B073B}">
            <xm:f>COUNTIF('祝日（4月～12月）'!$B$2:$B$22,$A7)=1</xm:f>
            <x14:dxf>
              <font>
                <b/>
                <i val="0"/>
                <color rgb="FFFF0000"/>
              </font>
              <fill>
                <patternFill>
                  <bgColor rgb="FFFFCCFF"/>
                </patternFill>
              </fill>
            </x14:dxf>
          </x14:cfRule>
          <xm:sqref>A7:A37</xm:sqref>
        </x14:conditionalFormatting>
        <x14:conditionalFormatting xmlns:xm="http://schemas.microsoft.com/office/excel/2006/main">
          <x14:cfRule type="expression" priority="55" id="{2C8A1585-E919-4854-B7D4-DA3D6A804AA0}">
            <xm:f>COUNTIF('祝日（4月～12月）'!$B$2:$B$25,$A7)=1</xm:f>
            <x14:dxf>
              <fill>
                <patternFill>
                  <bgColor rgb="FFFFCCFF"/>
                </patternFill>
              </fill>
            </x14:dxf>
          </x14:cfRule>
          <xm:sqref>C7:C37</xm:sqref>
        </x14:conditionalFormatting>
        <x14:conditionalFormatting xmlns:xm="http://schemas.microsoft.com/office/excel/2006/main">
          <x14:cfRule type="expression" priority="50" id="{CE118F84-337E-485A-B6B5-AAD751840741}">
            <xm:f>COUNTIF('祝日（4月～12月）'!$B$2:$B$22,$A7)=1</xm:f>
            <x14:dxf>
              <fill>
                <patternFill>
                  <bgColor rgb="FFFFCCFF"/>
                </patternFill>
              </fill>
            </x14:dxf>
          </x14:cfRule>
          <xm:sqref>E7:E37</xm:sqref>
        </x14:conditionalFormatting>
        <x14:conditionalFormatting xmlns:xm="http://schemas.microsoft.com/office/excel/2006/main">
          <x14:cfRule type="expression" priority="47" id="{8500C719-E1AA-41C2-9446-8AB6BDE5B10D}">
            <xm:f>COUNTIF('祝日（4月～12月）'!$B$2:$B$22,$A7)=1</xm:f>
            <x14:dxf>
              <fill>
                <patternFill>
                  <bgColor rgb="FFFFCCFF"/>
                </patternFill>
              </fill>
            </x14:dxf>
          </x14:cfRule>
          <xm:sqref>H7:H37</xm:sqref>
        </x14:conditionalFormatting>
        <x14:conditionalFormatting xmlns:xm="http://schemas.microsoft.com/office/excel/2006/main">
          <x14:cfRule type="expression" priority="44" id="{E2511A83-6724-4284-A12C-D772F37A6FFA}">
            <xm:f>COUNTIF('祝日（4月～12月）'!$B$2:$B$22,$A7)=1</xm:f>
            <x14:dxf>
              <fill>
                <patternFill>
                  <bgColor rgb="FFFFCCFF"/>
                </patternFill>
              </fill>
            </x14:dxf>
          </x14:cfRule>
          <xm:sqref>O7:O37</xm:sqref>
        </x14:conditionalFormatting>
        <x14:conditionalFormatting xmlns:xm="http://schemas.microsoft.com/office/excel/2006/main">
          <x14:cfRule type="expression" priority="41" id="{C4D3BD0D-6728-4BED-921C-452FAC33142C}">
            <xm:f>COUNTIF('祝日（4月～12月）'!$B$2:$B$22,$A7)=1</xm:f>
            <x14:dxf>
              <fill>
                <patternFill>
                  <bgColor rgb="FFFFCCFF"/>
                </patternFill>
              </fill>
            </x14:dxf>
          </x14:cfRule>
          <xm:sqref>P7:P37</xm:sqref>
        </x14:conditionalFormatting>
        <x14:conditionalFormatting xmlns:xm="http://schemas.microsoft.com/office/excel/2006/main">
          <x14:cfRule type="expression" priority="28" id="{840F868E-B935-44F6-A460-3555DF3DB9FC}">
            <xm:f>COUNTIF('祝日（4月～12月）'!$B$2:$B$25,$A7)=1</xm:f>
            <x14:dxf>
              <fill>
                <patternFill>
                  <bgColor rgb="FFFFCCFF"/>
                </patternFill>
              </fill>
            </x14:dxf>
          </x14:cfRule>
          <xm:sqref>G7:G37</xm:sqref>
        </x14:conditionalFormatting>
        <x14:conditionalFormatting xmlns:xm="http://schemas.microsoft.com/office/excel/2006/main">
          <x14:cfRule type="expression" priority="29" id="{88554D8A-DC15-4664-9A44-3E32F2F5A1E7}">
            <xm:f>COUNTIF('祝日（4月～12月）'!$B$2:$B$25,$A7)=1</xm:f>
            <x14:dxf>
              <fill>
                <patternFill>
                  <bgColor rgb="FFFFCCFF"/>
                </patternFill>
              </fill>
            </x14:dxf>
          </x14:cfRule>
          <xm:sqref>B7:B37</xm:sqref>
        </x14:conditionalFormatting>
        <x14:conditionalFormatting xmlns:xm="http://schemas.microsoft.com/office/excel/2006/main">
          <x14:cfRule type="expression" priority="25" id="{8D4AAA9D-78EC-4F32-AB65-CE2849DC85CF}">
            <xm:f>COUNTIF('祝日（4月～12月）'!$B$2:$B$25,$A7)=1</xm:f>
            <x14:dxf>
              <fill>
                <patternFill>
                  <bgColor rgb="FFFFCCFF"/>
                </patternFill>
              </fill>
            </x14:dxf>
          </x14:cfRule>
          <xm:sqref>K7:K37</xm:sqref>
        </x14:conditionalFormatting>
        <x14:conditionalFormatting xmlns:xm="http://schemas.microsoft.com/office/excel/2006/main">
          <x14:cfRule type="expression" priority="22" id="{1A6CA0E5-AB0C-4E60-A677-ABA1867E7DA6}">
            <xm:f>COUNTIF('祝日（4月～12月）'!$B$2:$B$22,$A7)=1</xm:f>
            <x14:dxf>
              <fill>
                <patternFill>
                  <bgColor rgb="FFFFCCFF"/>
                </patternFill>
              </fill>
            </x14:dxf>
          </x14:cfRule>
          <xm:sqref>L7:L37</xm:sqref>
        </x14:conditionalFormatting>
        <x14:conditionalFormatting xmlns:xm="http://schemas.microsoft.com/office/excel/2006/main">
          <x14:cfRule type="expression" priority="19" id="{9E93BBB4-6F0E-4784-8DB6-24E24C76EA85}">
            <xm:f>COUNTIF('祝日（4月～12月）'!$B$2:$B$25,$A7)=1</xm:f>
            <x14:dxf>
              <fill>
                <patternFill>
                  <bgColor rgb="FFFFCCFF"/>
                </patternFill>
              </fill>
            </x14:dxf>
          </x14:cfRule>
          <xm:sqref>M7:M37</xm:sqref>
        </x14:conditionalFormatting>
        <x14:conditionalFormatting xmlns:xm="http://schemas.microsoft.com/office/excel/2006/main">
          <x14:cfRule type="expression" priority="10" id="{FAFCA733-9CC2-4D85-8E8E-7E021CB371C6}">
            <xm:f>COUNTIF('祝日（4月～12月）'!$B$2:$B$22,$A7)=1</xm:f>
            <x14:dxf>
              <fill>
                <patternFill>
                  <bgColor rgb="FFFFCCFF"/>
                </patternFill>
              </fill>
            </x14:dxf>
          </x14:cfRule>
          <xm:sqref>F7:F37</xm:sqref>
        </x14:conditionalFormatting>
        <x14:conditionalFormatting xmlns:xm="http://schemas.microsoft.com/office/excel/2006/main">
          <x14:cfRule type="expression" priority="7" id="{9CCDBA09-440E-414C-8A5B-A17812088D4E}">
            <xm:f>COUNTIF('祝日（4月～12月）'!$B$2:$B$22,$A7)=1</xm:f>
            <x14:dxf>
              <fill>
                <patternFill>
                  <bgColor rgb="FFFFCCFF"/>
                </patternFill>
              </fill>
            </x14:dxf>
          </x14:cfRule>
          <xm:sqref>I7:I37</xm:sqref>
        </x14:conditionalFormatting>
        <x14:conditionalFormatting xmlns:xm="http://schemas.microsoft.com/office/excel/2006/main">
          <x14:cfRule type="expression" priority="4" id="{0475A38E-2908-4CFE-A8C6-E5E918EFC515}">
            <xm:f>COUNTIF('祝日（4月～12月）'!$B$2:$B$22,$A7)=1</xm:f>
            <x14:dxf>
              <fill>
                <patternFill>
                  <bgColor rgb="FFFFCCFF"/>
                </patternFill>
              </fill>
            </x14:dxf>
          </x14:cfRule>
          <xm:sqref>N7:N37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年間活動計画 （記入例）</vt:lpstr>
      <vt:lpstr>年間活動計画</vt:lpstr>
      <vt:lpstr>月間活動計画（記入例） </vt:lpstr>
      <vt:lpstr>４月</vt:lpstr>
      <vt:lpstr>５月</vt:lpstr>
      <vt:lpstr>６月</vt:lpstr>
      <vt:lpstr>７月</vt:lpstr>
      <vt:lpstr>８月</vt:lpstr>
      <vt:lpstr>９月</vt:lpstr>
      <vt:lpstr>10月</vt:lpstr>
      <vt:lpstr>11月</vt:lpstr>
      <vt:lpstr>12月</vt:lpstr>
      <vt:lpstr>１月</vt:lpstr>
      <vt:lpstr>２月</vt:lpstr>
      <vt:lpstr>３月</vt:lpstr>
      <vt:lpstr>祝日（4月～12月）</vt:lpstr>
      <vt:lpstr>祝日（1月～3月）</vt:lpstr>
      <vt:lpstr>'10月'!Print_Area</vt:lpstr>
      <vt:lpstr>'11月'!Print_Area</vt:lpstr>
      <vt:lpstr>'12月'!Print_Area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lpstr>'月間活動計画（記入例） '!Print_Area</vt:lpstr>
      <vt:lpstr>年間活動計画!Print_Area</vt:lpstr>
      <vt:lpstr>'年間活動計画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中田　将人</dc:creator>
  <cp:lastModifiedBy>坂垣　友裕</cp:lastModifiedBy>
  <cp:lastPrinted>2024-06-28T06:22:18Z</cp:lastPrinted>
  <dcterms:created xsi:type="dcterms:W3CDTF">2024-02-29T03:59:50Z</dcterms:created>
  <dcterms:modified xsi:type="dcterms:W3CDTF">2025-04-24T04:40:47Z</dcterms:modified>
</cp:coreProperties>
</file>