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kagakiT\Desktop\"/>
    </mc:Choice>
  </mc:AlternateContent>
  <xr:revisionPtr revIDLastSave="0" documentId="13_ncr:1_{4C09FDC6-16D9-4B34-A879-1A31653A484B}" xr6:coauthVersionLast="47" xr6:coauthVersionMax="47" xr10:uidLastSave="{00000000-0000-0000-0000-000000000000}"/>
  <bookViews>
    <workbookView xWindow="-120" yWindow="-120" windowWidth="29040" windowHeight="17520" activeTab="2" xr2:uid="{39AACC6E-A78E-4546-B967-3F288210D4EE}"/>
  </bookViews>
  <sheets>
    <sheet name="R8学校番号" sheetId="63" r:id="rId1"/>
    <sheet name="年間計画（記入例）" sheetId="1" r:id="rId2"/>
    <sheet name="年間計画" sheetId="62" r:id="rId3"/>
    <sheet name="月間計画（記入例）" sheetId="49" r:id="rId4"/>
    <sheet name="４月" sheetId="50" r:id="rId5"/>
    <sheet name="５月" sheetId="51" r:id="rId6"/>
    <sheet name="６月" sheetId="57" r:id="rId7"/>
    <sheet name="７月" sheetId="58" r:id="rId8"/>
    <sheet name="８月" sheetId="56" r:id="rId9"/>
    <sheet name="９月" sheetId="52" r:id="rId10"/>
    <sheet name="10月" sheetId="59" r:id="rId11"/>
    <sheet name="11月" sheetId="53" r:id="rId12"/>
    <sheet name="12月" sheetId="55" r:id="rId13"/>
    <sheet name="１月" sheetId="54" r:id="rId14"/>
    <sheet name="２月" sheetId="60" r:id="rId15"/>
    <sheet name="３月" sheetId="61" r:id="rId16"/>
    <sheet name="祝日（4月～12月）" sheetId="3" r:id="rId17"/>
    <sheet name="祝日（1月～3月）" sheetId="17" r:id="rId18"/>
  </sheets>
  <definedNames>
    <definedName name="_xlnm.Print_Area" localSheetId="10">'10月'!$A$1:$Q$43</definedName>
    <definedName name="_xlnm.Print_Area" localSheetId="11">'11月'!$A$1:$Q$43</definedName>
    <definedName name="_xlnm.Print_Area" localSheetId="12">'12月'!$A$1:$Q$43</definedName>
    <definedName name="_xlnm.Print_Area" localSheetId="13">'１月'!$A$1:$Q$43</definedName>
    <definedName name="_xlnm.Print_Area" localSheetId="14">'２月'!$A$1:$Q$43</definedName>
    <definedName name="_xlnm.Print_Area" localSheetId="15">'３月'!$A$1:$Q$43</definedName>
    <definedName name="_xlnm.Print_Area" localSheetId="4">'４月'!$A$1:$Q$43</definedName>
    <definedName name="_xlnm.Print_Area" localSheetId="5">'５月'!$A$1:$Q$43</definedName>
    <definedName name="_xlnm.Print_Area" localSheetId="6">'６月'!$A$1:$Q$43</definedName>
    <definedName name="_xlnm.Print_Area" localSheetId="7">'７月'!$A$1:$Q$43</definedName>
    <definedName name="_xlnm.Print_Area" localSheetId="8">'８月'!$A$1:$Q$43</definedName>
    <definedName name="_xlnm.Print_Area" localSheetId="9">'９月'!$A$1:$Q$43</definedName>
    <definedName name="_xlnm.Print_Area" localSheetId="3">'月間計画（記入例）'!$A$1:$Q$43</definedName>
    <definedName name="_xlnm.Print_Area" localSheetId="2">年間計画!$A$1:$P$53</definedName>
    <definedName name="_xlnm.Print_Area" localSheetId="1">'年間計画（記入例）'!$A$1:$P$53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7" i="61" l="1"/>
  <c r="L37" i="61"/>
  <c r="N37" i="61" s="1"/>
  <c r="G37" i="61"/>
  <c r="N36" i="61"/>
  <c r="O36" i="61" s="1"/>
  <c r="M36" i="61"/>
  <c r="L36" i="61"/>
  <c r="G36" i="61"/>
  <c r="L35" i="61"/>
  <c r="G35" i="61"/>
  <c r="L34" i="61"/>
  <c r="G34" i="61"/>
  <c r="L33" i="61"/>
  <c r="N33" i="61" s="1"/>
  <c r="O33" i="61" s="1"/>
  <c r="G33" i="61"/>
  <c r="N32" i="61"/>
  <c r="O32" i="61" s="1"/>
  <c r="M32" i="61"/>
  <c r="L32" i="61"/>
  <c r="G32" i="61"/>
  <c r="L31" i="61"/>
  <c r="G31" i="61"/>
  <c r="L30" i="61"/>
  <c r="G30" i="61"/>
  <c r="O29" i="61"/>
  <c r="L29" i="61"/>
  <c r="N29" i="61" s="1"/>
  <c r="G29" i="61"/>
  <c r="N28" i="61"/>
  <c r="O28" i="61" s="1"/>
  <c r="M28" i="61"/>
  <c r="L28" i="61"/>
  <c r="G28" i="61"/>
  <c r="L27" i="61"/>
  <c r="G27" i="61"/>
  <c r="L26" i="61"/>
  <c r="G26" i="61"/>
  <c r="L25" i="61"/>
  <c r="N25" i="61" s="1"/>
  <c r="O25" i="61" s="1"/>
  <c r="G25" i="61"/>
  <c r="N24" i="61"/>
  <c r="O24" i="61" s="1"/>
  <c r="M24" i="61"/>
  <c r="L24" i="61"/>
  <c r="G24" i="61"/>
  <c r="L23" i="61"/>
  <c r="G23" i="61"/>
  <c r="L22" i="61"/>
  <c r="G22" i="61"/>
  <c r="O21" i="61"/>
  <c r="L21" i="61"/>
  <c r="N21" i="61" s="1"/>
  <c r="G21" i="61"/>
  <c r="N20" i="61"/>
  <c r="O20" i="61" s="1"/>
  <c r="M20" i="61"/>
  <c r="L20" i="61"/>
  <c r="G20" i="61"/>
  <c r="L19" i="61"/>
  <c r="G19" i="61"/>
  <c r="L18" i="61"/>
  <c r="G18" i="61"/>
  <c r="L17" i="61"/>
  <c r="N17" i="61" s="1"/>
  <c r="O17" i="61" s="1"/>
  <c r="G17" i="61"/>
  <c r="N16" i="61"/>
  <c r="O16" i="61" s="1"/>
  <c r="M16" i="61"/>
  <c r="L16" i="61"/>
  <c r="G16" i="61"/>
  <c r="L15" i="61"/>
  <c r="G15" i="61"/>
  <c r="L14" i="61"/>
  <c r="G14" i="61"/>
  <c r="A14" i="6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A29" i="61" s="1"/>
  <c r="A30" i="61" s="1"/>
  <c r="A31" i="61" s="1"/>
  <c r="A32" i="61" s="1"/>
  <c r="A33" i="61" s="1"/>
  <c r="A34" i="61" s="1"/>
  <c r="A35" i="61" s="1"/>
  <c r="A36" i="61" s="1"/>
  <c r="A37" i="61" s="1"/>
  <c r="L13" i="61"/>
  <c r="N13" i="61" s="1"/>
  <c r="O13" i="61" s="1"/>
  <c r="G13" i="61"/>
  <c r="N12" i="61"/>
  <c r="O12" i="61" s="1"/>
  <c r="M12" i="61"/>
  <c r="L12" i="61"/>
  <c r="G12" i="61"/>
  <c r="L11" i="61"/>
  <c r="G11" i="61"/>
  <c r="L10" i="61"/>
  <c r="G10" i="61"/>
  <c r="A10" i="61"/>
  <c r="A11" i="61" s="1"/>
  <c r="A12" i="61" s="1"/>
  <c r="A13" i="61" s="1"/>
  <c r="L9" i="61"/>
  <c r="N9" i="61" s="1"/>
  <c r="O9" i="61" s="1"/>
  <c r="G9" i="61"/>
  <c r="A9" i="61"/>
  <c r="N8" i="61"/>
  <c r="O8" i="61" s="1"/>
  <c r="M8" i="61"/>
  <c r="L8" i="61"/>
  <c r="G8" i="61"/>
  <c r="A8" i="61"/>
  <c r="L7" i="61"/>
  <c r="G7" i="61"/>
  <c r="A7" i="61"/>
  <c r="L37" i="60"/>
  <c r="N37" i="60" s="1"/>
  <c r="O37" i="60" s="1"/>
  <c r="G37" i="60"/>
  <c r="N36" i="60"/>
  <c r="O36" i="60" s="1"/>
  <c r="M36" i="60"/>
  <c r="L36" i="60"/>
  <c r="G36" i="60"/>
  <c r="L35" i="60"/>
  <c r="G35" i="60"/>
  <c r="L34" i="60"/>
  <c r="N34" i="60" s="1"/>
  <c r="G34" i="60"/>
  <c r="L33" i="60"/>
  <c r="N33" i="60" s="1"/>
  <c r="O33" i="60" s="1"/>
  <c r="G33" i="60"/>
  <c r="N32" i="60"/>
  <c r="O32" i="60" s="1"/>
  <c r="M32" i="60"/>
  <c r="L32" i="60"/>
  <c r="G32" i="60"/>
  <c r="L31" i="60"/>
  <c r="G31" i="60"/>
  <c r="L30" i="60"/>
  <c r="N30" i="60" s="1"/>
  <c r="G30" i="60"/>
  <c r="L29" i="60"/>
  <c r="N29" i="60" s="1"/>
  <c r="O29" i="60" s="1"/>
  <c r="G29" i="60"/>
  <c r="N28" i="60"/>
  <c r="O28" i="60" s="1"/>
  <c r="M28" i="60"/>
  <c r="L28" i="60"/>
  <c r="G28" i="60"/>
  <c r="L27" i="60"/>
  <c r="G27" i="60"/>
  <c r="L26" i="60"/>
  <c r="N26" i="60" s="1"/>
  <c r="G26" i="60"/>
  <c r="L25" i="60"/>
  <c r="N25" i="60" s="1"/>
  <c r="O25" i="60" s="1"/>
  <c r="G25" i="60"/>
  <c r="N24" i="60"/>
  <c r="O24" i="60" s="1"/>
  <c r="M24" i="60"/>
  <c r="L24" i="60"/>
  <c r="G24" i="60"/>
  <c r="L23" i="60"/>
  <c r="G23" i="60"/>
  <c r="L22" i="60"/>
  <c r="G22" i="60"/>
  <c r="L21" i="60"/>
  <c r="N21" i="60" s="1"/>
  <c r="O21" i="60" s="1"/>
  <c r="G21" i="60"/>
  <c r="N20" i="60"/>
  <c r="O20" i="60" s="1"/>
  <c r="M20" i="60"/>
  <c r="L20" i="60"/>
  <c r="G20" i="60"/>
  <c r="L19" i="60"/>
  <c r="G19" i="60"/>
  <c r="L18" i="60"/>
  <c r="N18" i="60" s="1"/>
  <c r="G18" i="60"/>
  <c r="L17" i="60"/>
  <c r="N17" i="60" s="1"/>
  <c r="O17" i="60" s="1"/>
  <c r="G17" i="60"/>
  <c r="N16" i="60"/>
  <c r="O16" i="60" s="1"/>
  <c r="M16" i="60"/>
  <c r="L16" i="60"/>
  <c r="G16" i="60"/>
  <c r="L15" i="60"/>
  <c r="N15" i="60" s="1"/>
  <c r="G15" i="60"/>
  <c r="L14" i="60"/>
  <c r="G14" i="60"/>
  <c r="L13" i="60"/>
  <c r="N13" i="60" s="1"/>
  <c r="O13" i="60" s="1"/>
  <c r="G13" i="60"/>
  <c r="N12" i="60"/>
  <c r="O12" i="60" s="1"/>
  <c r="M12" i="60"/>
  <c r="L12" i="60"/>
  <c r="G12" i="60"/>
  <c r="L11" i="60"/>
  <c r="G11" i="60"/>
  <c r="L10" i="60"/>
  <c r="G10" i="60"/>
  <c r="A10" i="60"/>
  <c r="A11" i="60" s="1"/>
  <c r="A12" i="60" s="1"/>
  <c r="A13" i="60" s="1"/>
  <c r="A14" i="60" s="1"/>
  <c r="A15" i="60" s="1"/>
  <c r="A16" i="60" s="1"/>
  <c r="A17" i="60" s="1"/>
  <c r="A18" i="60" s="1"/>
  <c r="A19" i="60" s="1"/>
  <c r="A20" i="60" s="1"/>
  <c r="A21" i="60" s="1"/>
  <c r="A22" i="60" s="1"/>
  <c r="A23" i="60" s="1"/>
  <c r="A24" i="60" s="1"/>
  <c r="A25" i="60" s="1"/>
  <c r="A26" i="60" s="1"/>
  <c r="A27" i="60" s="1"/>
  <c r="A28" i="60" s="1"/>
  <c r="A29" i="60" s="1"/>
  <c r="A30" i="60" s="1"/>
  <c r="A31" i="60" s="1"/>
  <c r="A32" i="60" s="1"/>
  <c r="A33" i="60" s="1"/>
  <c r="A34" i="60" s="1"/>
  <c r="A35" i="60" s="1"/>
  <c r="A36" i="60" s="1"/>
  <c r="A37" i="60" s="1"/>
  <c r="L9" i="60"/>
  <c r="N9" i="60" s="1"/>
  <c r="O9" i="60" s="1"/>
  <c r="G9" i="60"/>
  <c r="A9" i="60"/>
  <c r="N8" i="60"/>
  <c r="O8" i="60" s="1"/>
  <c r="M8" i="60"/>
  <c r="L8" i="60"/>
  <c r="G8" i="60"/>
  <c r="A8" i="60"/>
  <c r="L7" i="60"/>
  <c r="G7" i="60"/>
  <c r="A7" i="60"/>
  <c r="A5" i="1"/>
  <c r="A5" i="62"/>
  <c r="H3" i="61"/>
  <c r="H3" i="60"/>
  <c r="H3" i="54"/>
  <c r="H3" i="55"/>
  <c r="H3" i="53"/>
  <c r="H3" i="59"/>
  <c r="H3" i="52"/>
  <c r="H3" i="56"/>
  <c r="H3" i="58"/>
  <c r="H3" i="57"/>
  <c r="H3" i="51"/>
  <c r="H3" i="50"/>
  <c r="N19" i="61" l="1"/>
  <c r="O19" i="61" s="1"/>
  <c r="M19" i="61"/>
  <c r="N27" i="61"/>
  <c r="O27" i="61" s="1"/>
  <c r="M27" i="61"/>
  <c r="N35" i="61"/>
  <c r="O35" i="61" s="1"/>
  <c r="M35" i="61"/>
  <c r="O22" i="61"/>
  <c r="N15" i="61"/>
  <c r="O15" i="61" s="1"/>
  <c r="M15" i="61"/>
  <c r="N23" i="61"/>
  <c r="O23" i="61" s="1"/>
  <c r="M23" i="61"/>
  <c r="N31" i="61"/>
  <c r="O31" i="61" s="1"/>
  <c r="M31" i="61"/>
  <c r="N7" i="61"/>
  <c r="O7" i="61" s="1"/>
  <c r="N11" i="61"/>
  <c r="O11" i="61" s="1"/>
  <c r="M7" i="61"/>
  <c r="M11" i="61"/>
  <c r="O18" i="61"/>
  <c r="O26" i="61"/>
  <c r="O34" i="61"/>
  <c r="M10" i="61"/>
  <c r="M14" i="61"/>
  <c r="M18" i="61"/>
  <c r="M22" i="61"/>
  <c r="M26" i="61"/>
  <c r="M30" i="61"/>
  <c r="M34" i="61"/>
  <c r="N10" i="61"/>
  <c r="O10" i="61" s="1"/>
  <c r="N14" i="61"/>
  <c r="O14" i="61" s="1"/>
  <c r="N18" i="61"/>
  <c r="N22" i="61"/>
  <c r="N26" i="61"/>
  <c r="N30" i="61"/>
  <c r="O30" i="61" s="1"/>
  <c r="N34" i="61"/>
  <c r="M9" i="61"/>
  <c r="M13" i="61"/>
  <c r="M17" i="61"/>
  <c r="M21" i="61"/>
  <c r="M25" i="61"/>
  <c r="M29" i="61"/>
  <c r="M33" i="61"/>
  <c r="M37" i="61"/>
  <c r="O7" i="60"/>
  <c r="O35" i="60"/>
  <c r="O10" i="60"/>
  <c r="O23" i="60"/>
  <c r="O11" i="60"/>
  <c r="M11" i="60"/>
  <c r="M19" i="60"/>
  <c r="M35" i="60"/>
  <c r="N11" i="60"/>
  <c r="N27" i="60"/>
  <c r="O27" i="60" s="1"/>
  <c r="N31" i="60"/>
  <c r="O31" i="60" s="1"/>
  <c r="N35" i="60"/>
  <c r="M14" i="60"/>
  <c r="O15" i="60"/>
  <c r="M22" i="60"/>
  <c r="N22" i="60"/>
  <c r="O22" i="60" s="1"/>
  <c r="O18" i="60"/>
  <c r="M21" i="60"/>
  <c r="O26" i="60"/>
  <c r="M29" i="60"/>
  <c r="O30" i="60"/>
  <c r="M33" i="60"/>
  <c r="O34" i="60"/>
  <c r="M37" i="60"/>
  <c r="M7" i="60"/>
  <c r="M15" i="60"/>
  <c r="M23" i="60"/>
  <c r="M27" i="60"/>
  <c r="M31" i="60"/>
  <c r="N7" i="60"/>
  <c r="N19" i="60"/>
  <c r="O19" i="60" s="1"/>
  <c r="N23" i="60"/>
  <c r="M10" i="60"/>
  <c r="M18" i="60"/>
  <c r="M26" i="60"/>
  <c r="M30" i="60"/>
  <c r="M34" i="60"/>
  <c r="N10" i="60"/>
  <c r="N14" i="60"/>
  <c r="O14" i="60" s="1"/>
  <c r="M9" i="60"/>
  <c r="M13" i="60"/>
  <c r="M17" i="60"/>
  <c r="M25" i="60"/>
  <c r="O35" i="1"/>
  <c r="O36" i="1" s="1"/>
  <c r="N35" i="1"/>
  <c r="N36" i="1" s="1"/>
  <c r="G35" i="1"/>
  <c r="G36" i="1" s="1"/>
  <c r="F35" i="1"/>
  <c r="F36" i="1" s="1"/>
  <c r="F34" i="62"/>
  <c r="E34" i="62"/>
  <c r="D34" i="62"/>
  <c r="P32" i="62"/>
  <c r="O32" i="62"/>
  <c r="N32" i="62"/>
  <c r="M32" i="62"/>
  <c r="L32" i="62"/>
  <c r="K32" i="62"/>
  <c r="J32" i="62"/>
  <c r="H32" i="62"/>
  <c r="G32" i="62"/>
  <c r="F32" i="62"/>
  <c r="E32" i="62"/>
  <c r="D32" i="62"/>
  <c r="C32" i="62"/>
  <c r="B32" i="62"/>
  <c r="P31" i="62"/>
  <c r="O31" i="62"/>
  <c r="N31" i="62"/>
  <c r="M31" i="62"/>
  <c r="L31" i="62"/>
  <c r="K31" i="62"/>
  <c r="J31" i="62"/>
  <c r="H31" i="62"/>
  <c r="G31" i="62"/>
  <c r="F31" i="62"/>
  <c r="E31" i="62"/>
  <c r="D31" i="62"/>
  <c r="C31" i="62"/>
  <c r="B31" i="62"/>
  <c r="P30" i="62"/>
  <c r="O30" i="62"/>
  <c r="N30" i="62"/>
  <c r="M30" i="62"/>
  <c r="L30" i="62"/>
  <c r="K30" i="62"/>
  <c r="J30" i="62"/>
  <c r="H30" i="62"/>
  <c r="G30" i="62"/>
  <c r="F30" i="62"/>
  <c r="E30" i="62"/>
  <c r="D30" i="62"/>
  <c r="C30" i="62"/>
  <c r="B30" i="62"/>
  <c r="P29" i="62"/>
  <c r="O29" i="62"/>
  <c r="N29" i="62"/>
  <c r="M29" i="62"/>
  <c r="L29" i="62"/>
  <c r="K29" i="62"/>
  <c r="J29" i="62"/>
  <c r="H29" i="62"/>
  <c r="G29" i="62"/>
  <c r="F29" i="62"/>
  <c r="E29" i="62"/>
  <c r="D29" i="62"/>
  <c r="C29" i="62"/>
  <c r="B29" i="62"/>
  <c r="P28" i="62"/>
  <c r="O28" i="62"/>
  <c r="N28" i="62"/>
  <c r="M28" i="62"/>
  <c r="L28" i="62"/>
  <c r="K28" i="62"/>
  <c r="J28" i="62"/>
  <c r="H28" i="62"/>
  <c r="G28" i="62"/>
  <c r="F28" i="62"/>
  <c r="E28" i="62"/>
  <c r="D28" i="62"/>
  <c r="C28" i="62"/>
  <c r="B28" i="62"/>
  <c r="P27" i="62"/>
  <c r="O27" i="62"/>
  <c r="N27" i="62"/>
  <c r="M27" i="62"/>
  <c r="L27" i="62"/>
  <c r="K27" i="62"/>
  <c r="J27" i="62"/>
  <c r="H27" i="62"/>
  <c r="G27" i="62"/>
  <c r="F27" i="62"/>
  <c r="E27" i="62"/>
  <c r="D27" i="62"/>
  <c r="C27" i="62"/>
  <c r="B27" i="62"/>
  <c r="P26" i="62"/>
  <c r="O26" i="62"/>
  <c r="N26" i="62"/>
  <c r="M26" i="62"/>
  <c r="L26" i="62"/>
  <c r="K26" i="62"/>
  <c r="J26" i="62"/>
  <c r="H26" i="62"/>
  <c r="G26" i="62"/>
  <c r="F26" i="62"/>
  <c r="E26" i="62"/>
  <c r="D26" i="62"/>
  <c r="C26" i="62"/>
  <c r="B26" i="62"/>
  <c r="P25" i="62"/>
  <c r="O25" i="62"/>
  <c r="N25" i="62"/>
  <c r="M25" i="62"/>
  <c r="L25" i="62"/>
  <c r="K25" i="62"/>
  <c r="J25" i="62"/>
  <c r="H25" i="62"/>
  <c r="G25" i="62"/>
  <c r="F25" i="62"/>
  <c r="E25" i="62"/>
  <c r="D25" i="62"/>
  <c r="C25" i="62"/>
  <c r="B25" i="62"/>
  <c r="P24" i="62"/>
  <c r="O24" i="62"/>
  <c r="N24" i="62"/>
  <c r="M24" i="62"/>
  <c r="L24" i="62"/>
  <c r="K24" i="62"/>
  <c r="J24" i="62"/>
  <c r="H24" i="62"/>
  <c r="G24" i="62"/>
  <c r="F24" i="62"/>
  <c r="E24" i="62"/>
  <c r="D24" i="62"/>
  <c r="C24" i="62"/>
  <c r="B24" i="62"/>
  <c r="P23" i="62"/>
  <c r="O23" i="62"/>
  <c r="N23" i="62"/>
  <c r="M23" i="62"/>
  <c r="L23" i="62"/>
  <c r="K23" i="62"/>
  <c r="J23" i="62"/>
  <c r="H23" i="62"/>
  <c r="G23" i="62"/>
  <c r="F23" i="62"/>
  <c r="E23" i="62"/>
  <c r="D23" i="62"/>
  <c r="C23" i="62"/>
  <c r="B23" i="62"/>
  <c r="L43" i="61"/>
  <c r="O34" i="62" s="1"/>
  <c r="D43" i="61"/>
  <c r="G34" i="62" s="1"/>
  <c r="D42" i="61"/>
  <c r="D41" i="61"/>
  <c r="D40" i="61"/>
  <c r="D39" i="61"/>
  <c r="C34" i="62" s="1"/>
  <c r="D38" i="61"/>
  <c r="B34" i="62" s="1"/>
  <c r="L39" i="61"/>
  <c r="K34" i="62" s="1"/>
  <c r="G38" i="61"/>
  <c r="H34" i="62" s="1"/>
  <c r="L43" i="60"/>
  <c r="O33" i="62" s="1"/>
  <c r="D43" i="60"/>
  <c r="G33" i="62" s="1"/>
  <c r="D42" i="60"/>
  <c r="F33" i="62" s="1"/>
  <c r="D41" i="60"/>
  <c r="E33" i="62" s="1"/>
  <c r="D40" i="60"/>
  <c r="D33" i="62" s="1"/>
  <c r="D39" i="60"/>
  <c r="C33" i="62" s="1"/>
  <c r="D38" i="60"/>
  <c r="B33" i="62" s="1"/>
  <c r="L39" i="60"/>
  <c r="K33" i="62" s="1"/>
  <c r="G38" i="60"/>
  <c r="H33" i="62" s="1"/>
  <c r="L43" i="59"/>
  <c r="D43" i="59"/>
  <c r="D42" i="59"/>
  <c r="L41" i="59"/>
  <c r="D41" i="59"/>
  <c r="D40" i="59"/>
  <c r="D39" i="59"/>
  <c r="D38" i="59"/>
  <c r="N37" i="59"/>
  <c r="O37" i="59" s="1"/>
  <c r="L37" i="59"/>
  <c r="M37" i="59" s="1"/>
  <c r="G37" i="59"/>
  <c r="L36" i="59"/>
  <c r="G36" i="59"/>
  <c r="L35" i="59"/>
  <c r="N35" i="59" s="1"/>
  <c r="G35" i="59"/>
  <c r="L34" i="59"/>
  <c r="G34" i="59"/>
  <c r="N33" i="59"/>
  <c r="O33" i="59" s="1"/>
  <c r="M33" i="59"/>
  <c r="L33" i="59"/>
  <c r="G33" i="59"/>
  <c r="L32" i="59"/>
  <c r="G32" i="59"/>
  <c r="L31" i="59"/>
  <c r="N31" i="59" s="1"/>
  <c r="G31" i="59"/>
  <c r="L30" i="59"/>
  <c r="G30" i="59"/>
  <c r="N29" i="59"/>
  <c r="O29" i="59" s="1"/>
  <c r="M29" i="59"/>
  <c r="L29" i="59"/>
  <c r="G29" i="59"/>
  <c r="L28" i="59"/>
  <c r="N28" i="59" s="1"/>
  <c r="G28" i="59"/>
  <c r="L27" i="59"/>
  <c r="M27" i="59" s="1"/>
  <c r="G27" i="59"/>
  <c r="L26" i="59"/>
  <c r="G26" i="59"/>
  <c r="N25" i="59"/>
  <c r="O25" i="59" s="1"/>
  <c r="M25" i="59"/>
  <c r="L25" i="59"/>
  <c r="G25" i="59"/>
  <c r="L24" i="59"/>
  <c r="G24" i="59"/>
  <c r="L23" i="59"/>
  <c r="M23" i="59" s="1"/>
  <c r="G23" i="59"/>
  <c r="L22" i="59"/>
  <c r="G22" i="59"/>
  <c r="N21" i="59"/>
  <c r="O21" i="59" s="1"/>
  <c r="M21" i="59"/>
  <c r="L21" i="59"/>
  <c r="G21" i="59"/>
  <c r="L20" i="59"/>
  <c r="G20" i="59"/>
  <c r="L19" i="59"/>
  <c r="M19" i="59" s="1"/>
  <c r="G19" i="59"/>
  <c r="L18" i="59"/>
  <c r="G18" i="59"/>
  <c r="N17" i="59"/>
  <c r="O17" i="59" s="1"/>
  <c r="M17" i="59"/>
  <c r="L17" i="59"/>
  <c r="G17" i="59"/>
  <c r="L16" i="59"/>
  <c r="G16" i="59"/>
  <c r="L15" i="59"/>
  <c r="N15" i="59" s="1"/>
  <c r="G15" i="59"/>
  <c r="L14" i="59"/>
  <c r="G14" i="59"/>
  <c r="N13" i="59"/>
  <c r="O13" i="59" s="1"/>
  <c r="M13" i="59"/>
  <c r="L13" i="59"/>
  <c r="G13" i="59"/>
  <c r="L12" i="59"/>
  <c r="N12" i="59" s="1"/>
  <c r="G12" i="59"/>
  <c r="L11" i="59"/>
  <c r="N11" i="59" s="1"/>
  <c r="G11" i="59"/>
  <c r="L10" i="59"/>
  <c r="G10" i="59"/>
  <c r="N9" i="59"/>
  <c r="O9" i="59" s="1"/>
  <c r="M9" i="59"/>
  <c r="L9" i="59"/>
  <c r="G9" i="59"/>
  <c r="L8" i="59"/>
  <c r="G8" i="59"/>
  <c r="L7" i="59"/>
  <c r="L39" i="59" s="1"/>
  <c r="G7" i="59"/>
  <c r="G38" i="59" s="1"/>
  <c r="A7" i="59"/>
  <c r="A8" i="59" s="1"/>
  <c r="A9" i="59" s="1"/>
  <c r="A10" i="59" s="1"/>
  <c r="A11" i="59" s="1"/>
  <c r="A12" i="59" s="1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A29" i="59" s="1"/>
  <c r="A30" i="59" s="1"/>
  <c r="A31" i="59" s="1"/>
  <c r="A32" i="59" s="1"/>
  <c r="A33" i="59" s="1"/>
  <c r="A34" i="59" s="1"/>
  <c r="A35" i="59" s="1"/>
  <c r="A36" i="59" s="1"/>
  <c r="A37" i="59" s="1"/>
  <c r="L43" i="58"/>
  <c r="D43" i="58"/>
  <c r="D42" i="58"/>
  <c r="D41" i="58"/>
  <c r="D40" i="58"/>
  <c r="D39" i="58"/>
  <c r="D38" i="58"/>
  <c r="N37" i="58"/>
  <c r="O37" i="58" s="1"/>
  <c r="M37" i="58"/>
  <c r="L37" i="58"/>
  <c r="G37" i="58"/>
  <c r="L36" i="58"/>
  <c r="M36" i="58" s="1"/>
  <c r="G36" i="58"/>
  <c r="L35" i="58"/>
  <c r="G35" i="58"/>
  <c r="O34" i="58"/>
  <c r="N34" i="58"/>
  <c r="L34" i="58"/>
  <c r="M34" i="58" s="1"/>
  <c r="G34" i="58"/>
  <c r="N33" i="58"/>
  <c r="O33" i="58" s="1"/>
  <c r="M33" i="58"/>
  <c r="L33" i="58"/>
  <c r="G33" i="58"/>
  <c r="L32" i="58"/>
  <c r="M32" i="58" s="1"/>
  <c r="G32" i="58"/>
  <c r="L31" i="58"/>
  <c r="G31" i="58"/>
  <c r="O30" i="58"/>
  <c r="N30" i="58"/>
  <c r="L30" i="58"/>
  <c r="M30" i="58" s="1"/>
  <c r="G30" i="58"/>
  <c r="N29" i="58"/>
  <c r="O29" i="58" s="1"/>
  <c r="M29" i="58"/>
  <c r="L29" i="58"/>
  <c r="G29" i="58"/>
  <c r="L28" i="58"/>
  <c r="M28" i="58" s="1"/>
  <c r="G28" i="58"/>
  <c r="L27" i="58"/>
  <c r="G27" i="58"/>
  <c r="O26" i="58"/>
  <c r="N26" i="58"/>
  <c r="L26" i="58"/>
  <c r="M26" i="58" s="1"/>
  <c r="G26" i="58"/>
  <c r="N25" i="58"/>
  <c r="O25" i="58" s="1"/>
  <c r="M25" i="58"/>
  <c r="L25" i="58"/>
  <c r="G25" i="58"/>
  <c r="L24" i="58"/>
  <c r="M24" i="58" s="1"/>
  <c r="G24" i="58"/>
  <c r="L23" i="58"/>
  <c r="G23" i="58"/>
  <c r="O22" i="58"/>
  <c r="N22" i="58"/>
  <c r="L22" i="58"/>
  <c r="M22" i="58" s="1"/>
  <c r="G22" i="58"/>
  <c r="N21" i="58"/>
  <c r="O21" i="58" s="1"/>
  <c r="M21" i="58"/>
  <c r="L21" i="58"/>
  <c r="G21" i="58"/>
  <c r="L20" i="58"/>
  <c r="M20" i="58" s="1"/>
  <c r="G20" i="58"/>
  <c r="L19" i="58"/>
  <c r="G19" i="58"/>
  <c r="O18" i="58"/>
  <c r="N18" i="58"/>
  <c r="L18" i="58"/>
  <c r="M18" i="58" s="1"/>
  <c r="G18" i="58"/>
  <c r="N17" i="58"/>
  <c r="O17" i="58" s="1"/>
  <c r="M17" i="58"/>
  <c r="L17" i="58"/>
  <c r="G17" i="58"/>
  <c r="L16" i="58"/>
  <c r="G16" i="58"/>
  <c r="L15" i="58"/>
  <c r="G15" i="58"/>
  <c r="O14" i="58"/>
  <c r="N14" i="58"/>
  <c r="L14" i="58"/>
  <c r="M14" i="58" s="1"/>
  <c r="G14" i="58"/>
  <c r="N13" i="58"/>
  <c r="O13" i="58" s="1"/>
  <c r="M13" i="58"/>
  <c r="L13" i="58"/>
  <c r="G13" i="58"/>
  <c r="L12" i="58"/>
  <c r="M12" i="58" s="1"/>
  <c r="G12" i="58"/>
  <c r="L11" i="58"/>
  <c r="G11" i="58"/>
  <c r="O10" i="58"/>
  <c r="N10" i="58"/>
  <c r="L10" i="58"/>
  <c r="M10" i="58" s="1"/>
  <c r="G10" i="58"/>
  <c r="N9" i="58"/>
  <c r="O9" i="58" s="1"/>
  <c r="M9" i="58"/>
  <c r="L9" i="58"/>
  <c r="G9" i="58"/>
  <c r="L8" i="58"/>
  <c r="L40" i="58" s="1"/>
  <c r="G8" i="58"/>
  <c r="L7" i="58"/>
  <c r="L39" i="58" s="1"/>
  <c r="G7" i="58"/>
  <c r="G38" i="58" s="1"/>
  <c r="A7" i="58"/>
  <c r="A8" i="58" s="1"/>
  <c r="A9" i="58" s="1"/>
  <c r="A10" i="58" s="1"/>
  <c r="A11" i="58" s="1"/>
  <c r="A12" i="58" s="1"/>
  <c r="A13" i="58" s="1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A28" i="58" s="1"/>
  <c r="A29" i="58" s="1"/>
  <c r="A30" i="58" s="1"/>
  <c r="A31" i="58" s="1"/>
  <c r="A32" i="58" s="1"/>
  <c r="A33" i="58" s="1"/>
  <c r="A34" i="58" s="1"/>
  <c r="A35" i="58" s="1"/>
  <c r="A36" i="58" s="1"/>
  <c r="A37" i="58" s="1"/>
  <c r="L43" i="57"/>
  <c r="D43" i="57"/>
  <c r="D42" i="57"/>
  <c r="D41" i="57"/>
  <c r="D40" i="57"/>
  <c r="D39" i="57"/>
  <c r="L38" i="57"/>
  <c r="D38" i="57"/>
  <c r="N37" i="57"/>
  <c r="O37" i="57" s="1"/>
  <c r="M37" i="57"/>
  <c r="L37" i="57"/>
  <c r="G37" i="57"/>
  <c r="L36" i="57"/>
  <c r="M36" i="57" s="1"/>
  <c r="G36" i="57"/>
  <c r="L35" i="57"/>
  <c r="N35" i="57" s="1"/>
  <c r="G35" i="57"/>
  <c r="L34" i="57"/>
  <c r="G34" i="57"/>
  <c r="N33" i="57"/>
  <c r="O33" i="57" s="1"/>
  <c r="M33" i="57"/>
  <c r="L33" i="57"/>
  <c r="G33" i="57"/>
  <c r="L32" i="57"/>
  <c r="M32" i="57" s="1"/>
  <c r="G32" i="57"/>
  <c r="L31" i="57"/>
  <c r="N31" i="57" s="1"/>
  <c r="G31" i="57"/>
  <c r="L30" i="57"/>
  <c r="G30" i="57"/>
  <c r="N29" i="57"/>
  <c r="O29" i="57" s="1"/>
  <c r="M29" i="57"/>
  <c r="L29" i="57"/>
  <c r="G29" i="57"/>
  <c r="L28" i="57"/>
  <c r="N28" i="57" s="1"/>
  <c r="G28" i="57"/>
  <c r="L27" i="57"/>
  <c r="N27" i="57" s="1"/>
  <c r="G27" i="57"/>
  <c r="L26" i="57"/>
  <c r="G26" i="57"/>
  <c r="N25" i="57"/>
  <c r="O25" i="57" s="1"/>
  <c r="M25" i="57"/>
  <c r="L25" i="57"/>
  <c r="G25" i="57"/>
  <c r="L24" i="57"/>
  <c r="M24" i="57" s="1"/>
  <c r="G24" i="57"/>
  <c r="L23" i="57"/>
  <c r="N23" i="57" s="1"/>
  <c r="G23" i="57"/>
  <c r="L22" i="57"/>
  <c r="N22" i="57" s="1"/>
  <c r="O22" i="57" s="1"/>
  <c r="G22" i="57"/>
  <c r="N21" i="57"/>
  <c r="O21" i="57" s="1"/>
  <c r="M21" i="57"/>
  <c r="L21" i="57"/>
  <c r="G21" i="57"/>
  <c r="L20" i="57"/>
  <c r="G20" i="57"/>
  <c r="L19" i="57"/>
  <c r="N19" i="57" s="1"/>
  <c r="G19" i="57"/>
  <c r="L18" i="57"/>
  <c r="N18" i="57" s="1"/>
  <c r="O18" i="57" s="1"/>
  <c r="G18" i="57"/>
  <c r="N17" i="57"/>
  <c r="O17" i="57" s="1"/>
  <c r="M17" i="57"/>
  <c r="L17" i="57"/>
  <c r="G17" i="57"/>
  <c r="L16" i="57"/>
  <c r="G16" i="57"/>
  <c r="L15" i="57"/>
  <c r="N15" i="57" s="1"/>
  <c r="G15" i="57"/>
  <c r="L14" i="57"/>
  <c r="N14" i="57" s="1"/>
  <c r="O14" i="57" s="1"/>
  <c r="G14" i="57"/>
  <c r="N13" i="57"/>
  <c r="O13" i="57" s="1"/>
  <c r="M13" i="57"/>
  <c r="L13" i="57"/>
  <c r="G13" i="57"/>
  <c r="L12" i="57"/>
  <c r="G12" i="57"/>
  <c r="L11" i="57"/>
  <c r="N11" i="57" s="1"/>
  <c r="G11" i="57"/>
  <c r="L10" i="57"/>
  <c r="N10" i="57" s="1"/>
  <c r="O10" i="57" s="1"/>
  <c r="G10" i="57"/>
  <c r="N9" i="57"/>
  <c r="O9" i="57" s="1"/>
  <c r="M9" i="57"/>
  <c r="L9" i="57"/>
  <c r="G9" i="57"/>
  <c r="L8" i="57"/>
  <c r="L40" i="57" s="1"/>
  <c r="G8" i="57"/>
  <c r="L7" i="57"/>
  <c r="L39" i="57" s="1"/>
  <c r="G7" i="57"/>
  <c r="G38" i="57" s="1"/>
  <c r="A7" i="57"/>
  <c r="A8" i="57" s="1"/>
  <c r="A9" i="57" s="1"/>
  <c r="A10" i="57" s="1"/>
  <c r="A11" i="57" s="1"/>
  <c r="A12" i="57" s="1"/>
  <c r="A13" i="57" s="1"/>
  <c r="A14" i="57" s="1"/>
  <c r="A15" i="57" s="1"/>
  <c r="A16" i="57" s="1"/>
  <c r="A17" i="57" s="1"/>
  <c r="A18" i="57" s="1"/>
  <c r="A19" i="57" s="1"/>
  <c r="A20" i="57" s="1"/>
  <c r="A21" i="57" s="1"/>
  <c r="A22" i="57" s="1"/>
  <c r="A23" i="57" s="1"/>
  <c r="A24" i="57" s="1"/>
  <c r="A25" i="57" s="1"/>
  <c r="A26" i="57" s="1"/>
  <c r="A27" i="57" s="1"/>
  <c r="A28" i="57" s="1"/>
  <c r="A29" i="57" s="1"/>
  <c r="A30" i="57" s="1"/>
  <c r="A31" i="57" s="1"/>
  <c r="A32" i="57" s="1"/>
  <c r="A33" i="57" s="1"/>
  <c r="A34" i="57" s="1"/>
  <c r="A35" i="57" s="1"/>
  <c r="A36" i="57" s="1"/>
  <c r="A37" i="57" s="1"/>
  <c r="L43" i="56"/>
  <c r="D43" i="56"/>
  <c r="D42" i="56"/>
  <c r="D41" i="56"/>
  <c r="D40" i="56"/>
  <c r="D39" i="56"/>
  <c r="D38" i="56"/>
  <c r="N37" i="56"/>
  <c r="O37" i="56" s="1"/>
  <c r="L37" i="56"/>
  <c r="M37" i="56" s="1"/>
  <c r="G37" i="56"/>
  <c r="L36" i="56"/>
  <c r="G36" i="56"/>
  <c r="L35" i="56"/>
  <c r="G35" i="56"/>
  <c r="L34" i="56"/>
  <c r="G34" i="56"/>
  <c r="N33" i="56"/>
  <c r="O33" i="56" s="1"/>
  <c r="L33" i="56"/>
  <c r="M33" i="56" s="1"/>
  <c r="G33" i="56"/>
  <c r="L32" i="56"/>
  <c r="G32" i="56"/>
  <c r="L31" i="56"/>
  <c r="G31" i="56"/>
  <c r="L30" i="56"/>
  <c r="G30" i="56"/>
  <c r="N29" i="56"/>
  <c r="O29" i="56" s="1"/>
  <c r="L29" i="56"/>
  <c r="M29" i="56" s="1"/>
  <c r="G29" i="56"/>
  <c r="L28" i="56"/>
  <c r="N28" i="56" s="1"/>
  <c r="G28" i="56"/>
  <c r="L27" i="56"/>
  <c r="G27" i="56"/>
  <c r="L26" i="56"/>
  <c r="G26" i="56"/>
  <c r="N25" i="56"/>
  <c r="O25" i="56" s="1"/>
  <c r="L25" i="56"/>
  <c r="M25" i="56" s="1"/>
  <c r="G25" i="56"/>
  <c r="L24" i="56"/>
  <c r="N24" i="56" s="1"/>
  <c r="G24" i="56"/>
  <c r="L23" i="56"/>
  <c r="G23" i="56"/>
  <c r="L22" i="56"/>
  <c r="G22" i="56"/>
  <c r="N21" i="56"/>
  <c r="O21" i="56" s="1"/>
  <c r="L21" i="56"/>
  <c r="M21" i="56" s="1"/>
  <c r="G21" i="56"/>
  <c r="L20" i="56"/>
  <c r="G20" i="56"/>
  <c r="L19" i="56"/>
  <c r="G19" i="56"/>
  <c r="L18" i="56"/>
  <c r="G18" i="56"/>
  <c r="N17" i="56"/>
  <c r="O17" i="56" s="1"/>
  <c r="L17" i="56"/>
  <c r="M17" i="56" s="1"/>
  <c r="G17" i="56"/>
  <c r="L16" i="56"/>
  <c r="N16" i="56" s="1"/>
  <c r="G16" i="56"/>
  <c r="L15" i="56"/>
  <c r="G15" i="56"/>
  <c r="L14" i="56"/>
  <c r="G14" i="56"/>
  <c r="N13" i="56"/>
  <c r="O13" i="56" s="1"/>
  <c r="L13" i="56"/>
  <c r="M13" i="56" s="1"/>
  <c r="G13" i="56"/>
  <c r="L12" i="56"/>
  <c r="N12" i="56" s="1"/>
  <c r="G12" i="56"/>
  <c r="L11" i="56"/>
  <c r="G11" i="56"/>
  <c r="L10" i="56"/>
  <c r="G10" i="56"/>
  <c r="N9" i="56"/>
  <c r="O9" i="56" s="1"/>
  <c r="L9" i="56"/>
  <c r="M9" i="56" s="1"/>
  <c r="G9" i="56"/>
  <c r="L8" i="56"/>
  <c r="N8" i="56" s="1"/>
  <c r="G8" i="56"/>
  <c r="L7" i="56"/>
  <c r="L39" i="56" s="1"/>
  <c r="G7" i="56"/>
  <c r="G38" i="56" s="1"/>
  <c r="A7" i="56"/>
  <c r="A8" i="56" s="1"/>
  <c r="A9" i="56" s="1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A28" i="56" s="1"/>
  <c r="A29" i="56" s="1"/>
  <c r="A30" i="56" s="1"/>
  <c r="A31" i="56" s="1"/>
  <c r="A32" i="56" s="1"/>
  <c r="A33" i="56" s="1"/>
  <c r="A34" i="56" s="1"/>
  <c r="A35" i="56" s="1"/>
  <c r="A36" i="56" s="1"/>
  <c r="A37" i="56" s="1"/>
  <c r="L43" i="55"/>
  <c r="D43" i="55"/>
  <c r="D42" i="55"/>
  <c r="D41" i="55"/>
  <c r="D40" i="55"/>
  <c r="D39" i="55"/>
  <c r="D38" i="55"/>
  <c r="N37" i="55"/>
  <c r="O37" i="55" s="1"/>
  <c r="L37" i="55"/>
  <c r="M37" i="55" s="1"/>
  <c r="G37" i="55"/>
  <c r="L36" i="55"/>
  <c r="M36" i="55" s="1"/>
  <c r="G36" i="55"/>
  <c r="L35" i="55"/>
  <c r="G35" i="55"/>
  <c r="L34" i="55"/>
  <c r="G34" i="55"/>
  <c r="N33" i="55"/>
  <c r="O33" i="55" s="1"/>
  <c r="L33" i="55"/>
  <c r="M33" i="55" s="1"/>
  <c r="G33" i="55"/>
  <c r="L32" i="55"/>
  <c r="G32" i="55"/>
  <c r="L31" i="55"/>
  <c r="G31" i="55"/>
  <c r="L30" i="55"/>
  <c r="G30" i="55"/>
  <c r="N29" i="55"/>
  <c r="O29" i="55" s="1"/>
  <c r="L29" i="55"/>
  <c r="M29" i="55" s="1"/>
  <c r="G29" i="55"/>
  <c r="L28" i="55"/>
  <c r="M28" i="55" s="1"/>
  <c r="G28" i="55"/>
  <c r="L27" i="55"/>
  <c r="G27" i="55"/>
  <c r="L26" i="55"/>
  <c r="G26" i="55"/>
  <c r="N25" i="55"/>
  <c r="O25" i="55" s="1"/>
  <c r="L25" i="55"/>
  <c r="M25" i="55" s="1"/>
  <c r="G25" i="55"/>
  <c r="L24" i="55"/>
  <c r="G24" i="55"/>
  <c r="L23" i="55"/>
  <c r="G23" i="55"/>
  <c r="L22" i="55"/>
  <c r="G22" i="55"/>
  <c r="N21" i="55"/>
  <c r="O21" i="55" s="1"/>
  <c r="L21" i="55"/>
  <c r="M21" i="55" s="1"/>
  <c r="G21" i="55"/>
  <c r="L20" i="55"/>
  <c r="G20" i="55"/>
  <c r="L19" i="55"/>
  <c r="M19" i="55" s="1"/>
  <c r="G19" i="55"/>
  <c r="L18" i="55"/>
  <c r="G18" i="55"/>
  <c r="N17" i="55"/>
  <c r="O17" i="55" s="1"/>
  <c r="L17" i="55"/>
  <c r="M17" i="55" s="1"/>
  <c r="G17" i="55"/>
  <c r="L16" i="55"/>
  <c r="M16" i="55" s="1"/>
  <c r="G16" i="55"/>
  <c r="L15" i="55"/>
  <c r="G15" i="55"/>
  <c r="L14" i="55"/>
  <c r="G14" i="55"/>
  <c r="N13" i="55"/>
  <c r="O13" i="55" s="1"/>
  <c r="L13" i="55"/>
  <c r="M13" i="55" s="1"/>
  <c r="G13" i="55"/>
  <c r="L12" i="55"/>
  <c r="M12" i="55" s="1"/>
  <c r="G12" i="55"/>
  <c r="L11" i="55"/>
  <c r="M11" i="55" s="1"/>
  <c r="G11" i="55"/>
  <c r="L10" i="55"/>
  <c r="G10" i="55"/>
  <c r="N9" i="55"/>
  <c r="O9" i="55" s="1"/>
  <c r="M9" i="55"/>
  <c r="L9" i="55"/>
  <c r="G9" i="55"/>
  <c r="L8" i="55"/>
  <c r="G8" i="55"/>
  <c r="L7" i="55"/>
  <c r="L39" i="55" s="1"/>
  <c r="G7" i="55"/>
  <c r="G38" i="55" s="1"/>
  <c r="A7" i="55"/>
  <c r="A8" i="55" s="1"/>
  <c r="A9" i="55" s="1"/>
  <c r="A10" i="55" s="1"/>
  <c r="A11" i="55" s="1"/>
  <c r="A12" i="55" s="1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29" i="55" s="1"/>
  <c r="A30" i="55" s="1"/>
  <c r="A31" i="55" s="1"/>
  <c r="A32" i="55" s="1"/>
  <c r="A33" i="55" s="1"/>
  <c r="A34" i="55" s="1"/>
  <c r="A35" i="55" s="1"/>
  <c r="A36" i="55" s="1"/>
  <c r="A37" i="55" s="1"/>
  <c r="L43" i="54"/>
  <c r="D43" i="54"/>
  <c r="D42" i="54"/>
  <c r="D41" i="54"/>
  <c r="D40" i="54"/>
  <c r="D39" i="54"/>
  <c r="D38" i="54"/>
  <c r="N37" i="54"/>
  <c r="L37" i="54"/>
  <c r="M37" i="54" s="1"/>
  <c r="G37" i="54"/>
  <c r="L36" i="54"/>
  <c r="G36" i="54"/>
  <c r="M35" i="54"/>
  <c r="L35" i="54"/>
  <c r="N35" i="54" s="1"/>
  <c r="O35" i="54" s="1"/>
  <c r="G35" i="54"/>
  <c r="N34" i="54"/>
  <c r="O34" i="54" s="1"/>
  <c r="M34" i="54"/>
  <c r="L34" i="54"/>
  <c r="G34" i="54"/>
  <c r="N33" i="54"/>
  <c r="L33" i="54"/>
  <c r="M33" i="54" s="1"/>
  <c r="G33" i="54"/>
  <c r="L32" i="54"/>
  <c r="G32" i="54"/>
  <c r="M31" i="54"/>
  <c r="L31" i="54"/>
  <c r="N31" i="54" s="1"/>
  <c r="O31" i="54" s="1"/>
  <c r="G31" i="54"/>
  <c r="N30" i="54"/>
  <c r="O30" i="54" s="1"/>
  <c r="M30" i="54"/>
  <c r="L30" i="54"/>
  <c r="G30" i="54"/>
  <c r="N29" i="54"/>
  <c r="L29" i="54"/>
  <c r="M29" i="54" s="1"/>
  <c r="G29" i="54"/>
  <c r="L28" i="54"/>
  <c r="G28" i="54"/>
  <c r="M27" i="54"/>
  <c r="L27" i="54"/>
  <c r="N27" i="54" s="1"/>
  <c r="O27" i="54" s="1"/>
  <c r="G27" i="54"/>
  <c r="N26" i="54"/>
  <c r="O26" i="54" s="1"/>
  <c r="M26" i="54"/>
  <c r="L26" i="54"/>
  <c r="G26" i="54"/>
  <c r="N25" i="54"/>
  <c r="L25" i="54"/>
  <c r="M25" i="54" s="1"/>
  <c r="G25" i="54"/>
  <c r="L24" i="54"/>
  <c r="G24" i="54"/>
  <c r="M23" i="54"/>
  <c r="L23" i="54"/>
  <c r="N23" i="54" s="1"/>
  <c r="O23" i="54" s="1"/>
  <c r="G23" i="54"/>
  <c r="N22" i="54"/>
  <c r="O22" i="54" s="1"/>
  <c r="M22" i="54"/>
  <c r="L22" i="54"/>
  <c r="G22" i="54"/>
  <c r="N21" i="54"/>
  <c r="L21" i="54"/>
  <c r="M21" i="54" s="1"/>
  <c r="G21" i="54"/>
  <c r="L20" i="54"/>
  <c r="G20" i="54"/>
  <c r="M19" i="54"/>
  <c r="L19" i="54"/>
  <c r="N19" i="54" s="1"/>
  <c r="O19" i="54" s="1"/>
  <c r="G19" i="54"/>
  <c r="N18" i="54"/>
  <c r="O18" i="54" s="1"/>
  <c r="M18" i="54"/>
  <c r="L18" i="54"/>
  <c r="G18" i="54"/>
  <c r="N17" i="54"/>
  <c r="L17" i="54"/>
  <c r="M17" i="54" s="1"/>
  <c r="G17" i="54"/>
  <c r="L16" i="54"/>
  <c r="G16" i="54"/>
  <c r="M15" i="54"/>
  <c r="L15" i="54"/>
  <c r="N15" i="54" s="1"/>
  <c r="O15" i="54" s="1"/>
  <c r="G15" i="54"/>
  <c r="N14" i="54"/>
  <c r="O14" i="54" s="1"/>
  <c r="M14" i="54"/>
  <c r="L14" i="54"/>
  <c r="G14" i="54"/>
  <c r="N13" i="54"/>
  <c r="L13" i="54"/>
  <c r="M13" i="54" s="1"/>
  <c r="G13" i="54"/>
  <c r="L12" i="54"/>
  <c r="G12" i="54"/>
  <c r="M11" i="54"/>
  <c r="L11" i="54"/>
  <c r="N11" i="54" s="1"/>
  <c r="O11" i="54" s="1"/>
  <c r="G11" i="54"/>
  <c r="N10" i="54"/>
  <c r="O10" i="54" s="1"/>
  <c r="M10" i="54"/>
  <c r="L10" i="54"/>
  <c r="G10" i="54"/>
  <c r="N9" i="54"/>
  <c r="L9" i="54"/>
  <c r="M9" i="54" s="1"/>
  <c r="G9" i="54"/>
  <c r="L8" i="54"/>
  <c r="L39" i="54" s="1"/>
  <c r="G8" i="54"/>
  <c r="M7" i="54"/>
  <c r="L7" i="54"/>
  <c r="L38" i="54" s="1"/>
  <c r="G7" i="54"/>
  <c r="G38" i="54" s="1"/>
  <c r="A7" i="54"/>
  <c r="A8" i="54" s="1"/>
  <c r="A9" i="54" s="1"/>
  <c r="A10" i="54" s="1"/>
  <c r="A11" i="54" s="1"/>
  <c r="A12" i="54" s="1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L43" i="53"/>
  <c r="D43" i="53"/>
  <c r="D42" i="53"/>
  <c r="D41" i="53"/>
  <c r="D40" i="53"/>
  <c r="D39" i="53"/>
  <c r="D38" i="53"/>
  <c r="N37" i="53"/>
  <c r="O37" i="53" s="1"/>
  <c r="L37" i="53"/>
  <c r="M37" i="53" s="1"/>
  <c r="G37" i="53"/>
  <c r="L36" i="53"/>
  <c r="M36" i="53" s="1"/>
  <c r="G36" i="53"/>
  <c r="L35" i="53"/>
  <c r="G35" i="53"/>
  <c r="N34" i="53"/>
  <c r="O34" i="53" s="1"/>
  <c r="L34" i="53"/>
  <c r="M34" i="53" s="1"/>
  <c r="G34" i="53"/>
  <c r="N33" i="53"/>
  <c r="O33" i="53" s="1"/>
  <c r="L33" i="53"/>
  <c r="M33" i="53" s="1"/>
  <c r="G33" i="53"/>
  <c r="L32" i="53"/>
  <c r="N32" i="53" s="1"/>
  <c r="G32" i="53"/>
  <c r="L31" i="53"/>
  <c r="G31" i="53"/>
  <c r="N30" i="53"/>
  <c r="O30" i="53" s="1"/>
  <c r="L30" i="53"/>
  <c r="M30" i="53" s="1"/>
  <c r="G30" i="53"/>
  <c r="N29" i="53"/>
  <c r="O29" i="53" s="1"/>
  <c r="L29" i="53"/>
  <c r="M29" i="53" s="1"/>
  <c r="G29" i="53"/>
  <c r="L28" i="53"/>
  <c r="M28" i="53" s="1"/>
  <c r="G28" i="53"/>
  <c r="L27" i="53"/>
  <c r="G27" i="53"/>
  <c r="N26" i="53"/>
  <c r="O26" i="53" s="1"/>
  <c r="L26" i="53"/>
  <c r="M26" i="53" s="1"/>
  <c r="G26" i="53"/>
  <c r="N25" i="53"/>
  <c r="O25" i="53" s="1"/>
  <c r="L25" i="53"/>
  <c r="M25" i="53" s="1"/>
  <c r="G25" i="53"/>
  <c r="L24" i="53"/>
  <c r="N24" i="53" s="1"/>
  <c r="G24" i="53"/>
  <c r="L23" i="53"/>
  <c r="G23" i="53"/>
  <c r="N22" i="53"/>
  <c r="O22" i="53" s="1"/>
  <c r="L22" i="53"/>
  <c r="M22" i="53" s="1"/>
  <c r="G22" i="53"/>
  <c r="N21" i="53"/>
  <c r="O21" i="53" s="1"/>
  <c r="L21" i="53"/>
  <c r="M21" i="53" s="1"/>
  <c r="G21" i="53"/>
  <c r="L20" i="53"/>
  <c r="N20" i="53" s="1"/>
  <c r="G20" i="53"/>
  <c r="L19" i="53"/>
  <c r="G19" i="53"/>
  <c r="N18" i="53"/>
  <c r="O18" i="53" s="1"/>
  <c r="L18" i="53"/>
  <c r="M18" i="53" s="1"/>
  <c r="G18" i="53"/>
  <c r="N17" i="53"/>
  <c r="O17" i="53" s="1"/>
  <c r="L17" i="53"/>
  <c r="M17" i="53" s="1"/>
  <c r="G17" i="53"/>
  <c r="L16" i="53"/>
  <c r="N16" i="53" s="1"/>
  <c r="G16" i="53"/>
  <c r="L15" i="53"/>
  <c r="G15" i="53"/>
  <c r="N14" i="53"/>
  <c r="O14" i="53" s="1"/>
  <c r="L14" i="53"/>
  <c r="M14" i="53" s="1"/>
  <c r="G14" i="53"/>
  <c r="N13" i="53"/>
  <c r="O13" i="53" s="1"/>
  <c r="L13" i="53"/>
  <c r="M13" i="53" s="1"/>
  <c r="G13" i="53"/>
  <c r="L12" i="53"/>
  <c r="G12" i="53"/>
  <c r="L11" i="53"/>
  <c r="G11" i="53"/>
  <c r="N10" i="53"/>
  <c r="O10" i="53" s="1"/>
  <c r="L10" i="53"/>
  <c r="M10" i="53" s="1"/>
  <c r="G10" i="53"/>
  <c r="N9" i="53"/>
  <c r="O9" i="53" s="1"/>
  <c r="L9" i="53"/>
  <c r="M9" i="53" s="1"/>
  <c r="G9" i="53"/>
  <c r="L8" i="53"/>
  <c r="G8" i="53"/>
  <c r="L7" i="53"/>
  <c r="L39" i="53" s="1"/>
  <c r="G7" i="53"/>
  <c r="G38" i="53" s="1"/>
  <c r="A7" i="53"/>
  <c r="A8" i="53" s="1"/>
  <c r="A9" i="53" s="1"/>
  <c r="A10" i="53" s="1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29" i="53" s="1"/>
  <c r="A30" i="53" s="1"/>
  <c r="A31" i="53" s="1"/>
  <c r="A32" i="53" s="1"/>
  <c r="A33" i="53" s="1"/>
  <c r="A34" i="53" s="1"/>
  <c r="A35" i="53" s="1"/>
  <c r="A36" i="53" s="1"/>
  <c r="A37" i="53" s="1"/>
  <c r="L43" i="52"/>
  <c r="D43" i="52"/>
  <c r="D42" i="52"/>
  <c r="D41" i="52"/>
  <c r="D40" i="52"/>
  <c r="L39" i="52"/>
  <c r="D39" i="52"/>
  <c r="D38" i="52"/>
  <c r="N37" i="52"/>
  <c r="O37" i="52" s="1"/>
  <c r="M37" i="52"/>
  <c r="L37" i="52"/>
  <c r="G37" i="52"/>
  <c r="L36" i="52"/>
  <c r="M36" i="52" s="1"/>
  <c r="G36" i="52"/>
  <c r="L35" i="52"/>
  <c r="G35" i="52"/>
  <c r="L34" i="52"/>
  <c r="N34" i="52" s="1"/>
  <c r="O34" i="52" s="1"/>
  <c r="G34" i="52"/>
  <c r="N33" i="52"/>
  <c r="O33" i="52" s="1"/>
  <c r="M33" i="52"/>
  <c r="L33" i="52"/>
  <c r="G33" i="52"/>
  <c r="L32" i="52"/>
  <c r="M32" i="52" s="1"/>
  <c r="G32" i="52"/>
  <c r="L31" i="52"/>
  <c r="N31" i="52" s="1"/>
  <c r="G31" i="52"/>
  <c r="L30" i="52"/>
  <c r="N30" i="52" s="1"/>
  <c r="O30" i="52" s="1"/>
  <c r="G30" i="52"/>
  <c r="N29" i="52"/>
  <c r="O29" i="52" s="1"/>
  <c r="M29" i="52"/>
  <c r="L29" i="52"/>
  <c r="G29" i="52"/>
  <c r="L28" i="52"/>
  <c r="M28" i="52" s="1"/>
  <c r="G28" i="52"/>
  <c r="L27" i="52"/>
  <c r="N27" i="52" s="1"/>
  <c r="G27" i="52"/>
  <c r="L26" i="52"/>
  <c r="N26" i="52" s="1"/>
  <c r="O26" i="52" s="1"/>
  <c r="G26" i="52"/>
  <c r="N25" i="52"/>
  <c r="O25" i="52" s="1"/>
  <c r="M25" i="52"/>
  <c r="L25" i="52"/>
  <c r="G25" i="52"/>
  <c r="L24" i="52"/>
  <c r="M24" i="52" s="1"/>
  <c r="G24" i="52"/>
  <c r="L23" i="52"/>
  <c r="N23" i="52" s="1"/>
  <c r="G23" i="52"/>
  <c r="L22" i="52"/>
  <c r="N22" i="52" s="1"/>
  <c r="O22" i="52" s="1"/>
  <c r="G22" i="52"/>
  <c r="N21" i="52"/>
  <c r="O21" i="52" s="1"/>
  <c r="M21" i="52"/>
  <c r="L21" i="52"/>
  <c r="G21" i="52"/>
  <c r="L20" i="52"/>
  <c r="G20" i="52"/>
  <c r="L19" i="52"/>
  <c r="N19" i="52" s="1"/>
  <c r="G19" i="52"/>
  <c r="L18" i="52"/>
  <c r="N18" i="52" s="1"/>
  <c r="O18" i="52" s="1"/>
  <c r="G18" i="52"/>
  <c r="N17" i="52"/>
  <c r="O17" i="52" s="1"/>
  <c r="M17" i="52"/>
  <c r="L17" i="52"/>
  <c r="G17" i="52"/>
  <c r="L16" i="52"/>
  <c r="G16" i="52"/>
  <c r="L15" i="52"/>
  <c r="N15" i="52" s="1"/>
  <c r="G15" i="52"/>
  <c r="L14" i="52"/>
  <c r="N14" i="52" s="1"/>
  <c r="O14" i="52" s="1"/>
  <c r="G14" i="52"/>
  <c r="N13" i="52"/>
  <c r="O13" i="52" s="1"/>
  <c r="M13" i="52"/>
  <c r="L13" i="52"/>
  <c r="G13" i="52"/>
  <c r="L12" i="52"/>
  <c r="G12" i="52"/>
  <c r="L11" i="52"/>
  <c r="G11" i="52"/>
  <c r="L10" i="52"/>
  <c r="N10" i="52" s="1"/>
  <c r="O10" i="52" s="1"/>
  <c r="G10" i="52"/>
  <c r="N9" i="52"/>
  <c r="O9" i="52" s="1"/>
  <c r="M9" i="52"/>
  <c r="L9" i="52"/>
  <c r="G9" i="52"/>
  <c r="L8" i="52"/>
  <c r="M8" i="52" s="1"/>
  <c r="G8" i="52"/>
  <c r="L7" i="52"/>
  <c r="N7" i="52" s="1"/>
  <c r="G7" i="52"/>
  <c r="G38" i="52" s="1"/>
  <c r="A7" i="52"/>
  <c r="A8" i="52" s="1"/>
  <c r="A9" i="52" s="1"/>
  <c r="A10" i="52" s="1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A31" i="52" s="1"/>
  <c r="A32" i="52" s="1"/>
  <c r="A33" i="52" s="1"/>
  <c r="A34" i="52" s="1"/>
  <c r="A35" i="52" s="1"/>
  <c r="A36" i="52" s="1"/>
  <c r="A37" i="52" s="1"/>
  <c r="L43" i="51"/>
  <c r="D43" i="51"/>
  <c r="D42" i="51"/>
  <c r="D41" i="51"/>
  <c r="D40" i="51"/>
  <c r="D39" i="51"/>
  <c r="D38" i="51"/>
  <c r="N37" i="51"/>
  <c r="O37" i="51" s="1"/>
  <c r="L37" i="51"/>
  <c r="M37" i="51" s="1"/>
  <c r="G37" i="51"/>
  <c r="L36" i="51"/>
  <c r="G36" i="51"/>
  <c r="L35" i="51"/>
  <c r="N35" i="51" s="1"/>
  <c r="G35" i="51"/>
  <c r="L34" i="51"/>
  <c r="G34" i="51"/>
  <c r="N33" i="51"/>
  <c r="O33" i="51" s="1"/>
  <c r="L33" i="51"/>
  <c r="M33" i="51" s="1"/>
  <c r="G33" i="51"/>
  <c r="L32" i="51"/>
  <c r="N32" i="51" s="1"/>
  <c r="G32" i="51"/>
  <c r="L31" i="51"/>
  <c r="N31" i="51" s="1"/>
  <c r="G31" i="51"/>
  <c r="L30" i="51"/>
  <c r="G30" i="51"/>
  <c r="N29" i="51"/>
  <c r="O29" i="51" s="1"/>
  <c r="L29" i="51"/>
  <c r="M29" i="51" s="1"/>
  <c r="G29" i="51"/>
  <c r="L28" i="51"/>
  <c r="N28" i="51" s="1"/>
  <c r="G28" i="51"/>
  <c r="L27" i="51"/>
  <c r="N27" i="51" s="1"/>
  <c r="G27" i="51"/>
  <c r="L26" i="51"/>
  <c r="G26" i="51"/>
  <c r="N25" i="51"/>
  <c r="O25" i="51" s="1"/>
  <c r="L25" i="51"/>
  <c r="M25" i="51" s="1"/>
  <c r="G25" i="51"/>
  <c r="L24" i="51"/>
  <c r="G24" i="51"/>
  <c r="L23" i="51"/>
  <c r="M23" i="51" s="1"/>
  <c r="G23" i="51"/>
  <c r="L22" i="51"/>
  <c r="G22" i="51"/>
  <c r="N21" i="51"/>
  <c r="O21" i="51" s="1"/>
  <c r="L21" i="51"/>
  <c r="M21" i="51" s="1"/>
  <c r="G21" i="51"/>
  <c r="L20" i="51"/>
  <c r="G20" i="51"/>
  <c r="L19" i="51"/>
  <c r="G19" i="51"/>
  <c r="L18" i="51"/>
  <c r="G18" i="51"/>
  <c r="N17" i="51"/>
  <c r="O17" i="51" s="1"/>
  <c r="L17" i="51"/>
  <c r="M17" i="51" s="1"/>
  <c r="G17" i="51"/>
  <c r="L16" i="51"/>
  <c r="G16" i="51"/>
  <c r="L15" i="51"/>
  <c r="N15" i="51" s="1"/>
  <c r="G15" i="51"/>
  <c r="L14" i="51"/>
  <c r="G14" i="51"/>
  <c r="N13" i="51"/>
  <c r="O13" i="51" s="1"/>
  <c r="L13" i="51"/>
  <c r="M13" i="51" s="1"/>
  <c r="G13" i="51"/>
  <c r="L12" i="51"/>
  <c r="N12" i="51" s="1"/>
  <c r="G12" i="51"/>
  <c r="L11" i="51"/>
  <c r="N11" i="51" s="1"/>
  <c r="G11" i="51"/>
  <c r="L10" i="51"/>
  <c r="G10" i="51"/>
  <c r="N9" i="51"/>
  <c r="O9" i="51" s="1"/>
  <c r="L9" i="51"/>
  <c r="M9" i="51" s="1"/>
  <c r="G9" i="51"/>
  <c r="L8" i="51"/>
  <c r="G8" i="51"/>
  <c r="L7" i="51"/>
  <c r="L39" i="51" s="1"/>
  <c r="G7" i="51"/>
  <c r="G38" i="51" s="1"/>
  <c r="A7" i="51"/>
  <c r="A8" i="51" s="1"/>
  <c r="A9" i="51" s="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L37" i="50"/>
  <c r="M37" i="50" s="1"/>
  <c r="O12" i="50"/>
  <c r="O11" i="50"/>
  <c r="O10" i="50"/>
  <c r="O9" i="50"/>
  <c r="G12" i="50"/>
  <c r="G11" i="50"/>
  <c r="G10" i="50"/>
  <c r="G9" i="50"/>
  <c r="D43" i="50"/>
  <c r="D42" i="50"/>
  <c r="D41" i="50"/>
  <c r="D40" i="50"/>
  <c r="D39" i="50"/>
  <c r="D38" i="50"/>
  <c r="G37" i="50"/>
  <c r="L36" i="50"/>
  <c r="G36" i="50"/>
  <c r="L35" i="50"/>
  <c r="N35" i="50" s="1"/>
  <c r="O35" i="50" s="1"/>
  <c r="G35" i="50"/>
  <c r="N34" i="50"/>
  <c r="L34" i="50"/>
  <c r="M34" i="50" s="1"/>
  <c r="G34" i="50"/>
  <c r="L33" i="50"/>
  <c r="G33" i="50"/>
  <c r="L32" i="50"/>
  <c r="G32" i="50"/>
  <c r="L31" i="50"/>
  <c r="G31" i="50"/>
  <c r="L30" i="50"/>
  <c r="N30" i="50" s="1"/>
  <c r="O30" i="50" s="1"/>
  <c r="G30" i="50"/>
  <c r="L29" i="50"/>
  <c r="G29" i="50"/>
  <c r="L28" i="50"/>
  <c r="M28" i="50" s="1"/>
  <c r="G28" i="50"/>
  <c r="L27" i="50"/>
  <c r="G27" i="50"/>
  <c r="M26" i="50"/>
  <c r="L26" i="50"/>
  <c r="N26" i="50" s="1"/>
  <c r="G26" i="50"/>
  <c r="L25" i="50"/>
  <c r="N25" i="50" s="1"/>
  <c r="G25" i="50"/>
  <c r="L24" i="50"/>
  <c r="M24" i="50" s="1"/>
  <c r="G24" i="50"/>
  <c r="L23" i="50"/>
  <c r="G23" i="50"/>
  <c r="O22" i="50"/>
  <c r="N22" i="50"/>
  <c r="L22" i="50"/>
  <c r="M22" i="50" s="1"/>
  <c r="G22" i="50"/>
  <c r="L21" i="50"/>
  <c r="N21" i="50" s="1"/>
  <c r="G21" i="50"/>
  <c r="L20" i="50"/>
  <c r="G20" i="50"/>
  <c r="L19" i="50"/>
  <c r="N19" i="50" s="1"/>
  <c r="G19" i="50"/>
  <c r="L18" i="50"/>
  <c r="G18" i="50"/>
  <c r="N17" i="50"/>
  <c r="L17" i="50"/>
  <c r="M17" i="50" s="1"/>
  <c r="O17" i="50" s="1"/>
  <c r="G17" i="50"/>
  <c r="L16" i="50"/>
  <c r="M16" i="50" s="1"/>
  <c r="G16" i="50"/>
  <c r="L15" i="50"/>
  <c r="N15" i="50" s="1"/>
  <c r="O15" i="50" s="1"/>
  <c r="G15" i="50"/>
  <c r="L14" i="50"/>
  <c r="N14" i="50" s="1"/>
  <c r="G14" i="50"/>
  <c r="N13" i="50"/>
  <c r="O13" i="50" s="1"/>
  <c r="M13" i="50"/>
  <c r="L13" i="50"/>
  <c r="G13" i="50"/>
  <c r="L12" i="50"/>
  <c r="N12" i="50" s="1"/>
  <c r="L11" i="50"/>
  <c r="M11" i="50" s="1"/>
  <c r="L10" i="50"/>
  <c r="N10" i="50" s="1"/>
  <c r="L9" i="50"/>
  <c r="M9" i="50" s="1"/>
  <c r="L8" i="50"/>
  <c r="G8" i="50"/>
  <c r="L7" i="50"/>
  <c r="L43" i="50" s="1"/>
  <c r="G7" i="50"/>
  <c r="A7" i="50"/>
  <c r="A8" i="50" s="1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A31" i="50" s="1"/>
  <c r="A32" i="50" s="1"/>
  <c r="A33" i="50" s="1"/>
  <c r="A34" i="50" s="1"/>
  <c r="A35" i="50" s="1"/>
  <c r="A36" i="50" s="1"/>
  <c r="A37" i="50" s="1"/>
  <c r="A7" i="49"/>
  <c r="A8" i="49" s="1"/>
  <c r="A9" i="49" s="1"/>
  <c r="A10" i="49" s="1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H3" i="49"/>
  <c r="K35" i="1"/>
  <c r="L35" i="1"/>
  <c r="M35" i="1"/>
  <c r="D35" i="1"/>
  <c r="E35" i="1"/>
  <c r="H2" i="49"/>
  <c r="D43" i="49"/>
  <c r="D42" i="49"/>
  <c r="D41" i="49"/>
  <c r="D40" i="49"/>
  <c r="D39" i="49"/>
  <c r="D38" i="49"/>
  <c r="L37" i="49"/>
  <c r="M37" i="49" s="1"/>
  <c r="G37" i="49"/>
  <c r="L36" i="49"/>
  <c r="G36" i="49"/>
  <c r="L35" i="49"/>
  <c r="G35" i="49"/>
  <c r="L34" i="49"/>
  <c r="G34" i="49"/>
  <c r="L33" i="49"/>
  <c r="N33" i="49" s="1"/>
  <c r="G33" i="49"/>
  <c r="L32" i="49"/>
  <c r="G32" i="49"/>
  <c r="L31" i="49"/>
  <c r="G31" i="49"/>
  <c r="L30" i="49"/>
  <c r="G30" i="49"/>
  <c r="L29" i="49"/>
  <c r="N29" i="49" s="1"/>
  <c r="G29" i="49"/>
  <c r="L28" i="49"/>
  <c r="G28" i="49"/>
  <c r="L27" i="49"/>
  <c r="G27" i="49"/>
  <c r="L26" i="49"/>
  <c r="G26" i="49"/>
  <c r="L25" i="49"/>
  <c r="N25" i="49" s="1"/>
  <c r="G25" i="49"/>
  <c r="L24" i="49"/>
  <c r="G24" i="49"/>
  <c r="L23" i="49"/>
  <c r="N23" i="49" s="1"/>
  <c r="G23" i="49"/>
  <c r="L22" i="49"/>
  <c r="G22" i="49"/>
  <c r="L21" i="49"/>
  <c r="M21" i="49" s="1"/>
  <c r="G21" i="49"/>
  <c r="L20" i="49"/>
  <c r="G20" i="49"/>
  <c r="L19" i="49"/>
  <c r="N19" i="49" s="1"/>
  <c r="G19" i="49"/>
  <c r="L18" i="49"/>
  <c r="G18" i="49"/>
  <c r="L17" i="49"/>
  <c r="M17" i="49" s="1"/>
  <c r="G17" i="49"/>
  <c r="L16" i="49"/>
  <c r="G16" i="49"/>
  <c r="L15" i="49"/>
  <c r="G15" i="49"/>
  <c r="L14" i="49"/>
  <c r="G14" i="49"/>
  <c r="L13" i="49"/>
  <c r="N13" i="49" s="1"/>
  <c r="O13" i="49" s="1"/>
  <c r="G13" i="49"/>
  <c r="L12" i="49"/>
  <c r="L11" i="49"/>
  <c r="L10" i="49"/>
  <c r="L9" i="49"/>
  <c r="N9" i="49" s="1"/>
  <c r="L8" i="49"/>
  <c r="G8" i="49"/>
  <c r="L7" i="49"/>
  <c r="L43" i="49" s="1"/>
  <c r="G7" i="49"/>
  <c r="O35" i="62" l="1"/>
  <c r="O36" i="62" s="1"/>
  <c r="F35" i="62"/>
  <c r="F36" i="62" s="1"/>
  <c r="G35" i="62"/>
  <c r="G36" i="62" s="1"/>
  <c r="H2" i="50"/>
  <c r="H2" i="60"/>
  <c r="H2" i="54"/>
  <c r="H2" i="52"/>
  <c r="H2" i="55"/>
  <c r="H2" i="56"/>
  <c r="H2" i="61"/>
  <c r="H2" i="53"/>
  <c r="H2" i="58"/>
  <c r="H2" i="59"/>
  <c r="H2" i="57"/>
  <c r="H2" i="51"/>
  <c r="E35" i="62"/>
  <c r="K35" i="62"/>
  <c r="H35" i="62"/>
  <c r="C35" i="62"/>
  <c r="D35" i="62"/>
  <c r="B35" i="62"/>
  <c r="L40" i="61"/>
  <c r="L34" i="62" s="1"/>
  <c r="L41" i="61"/>
  <c r="M34" i="62" s="1"/>
  <c r="L42" i="61"/>
  <c r="N34" i="62" s="1"/>
  <c r="L38" i="61"/>
  <c r="J34" i="62" s="1"/>
  <c r="J35" i="62" s="1"/>
  <c r="L40" i="60"/>
  <c r="L33" i="62" s="1"/>
  <c r="L41" i="60"/>
  <c r="M33" i="62" s="1"/>
  <c r="L38" i="60"/>
  <c r="J33" i="62" s="1"/>
  <c r="L42" i="60"/>
  <c r="N33" i="62" s="1"/>
  <c r="O32" i="59"/>
  <c r="O20" i="59"/>
  <c r="O24" i="59"/>
  <c r="O26" i="59"/>
  <c r="M8" i="59"/>
  <c r="M12" i="59"/>
  <c r="M16" i="59"/>
  <c r="M20" i="59"/>
  <c r="M24" i="59"/>
  <c r="M28" i="59"/>
  <c r="M32" i="59"/>
  <c r="M36" i="59"/>
  <c r="L40" i="59"/>
  <c r="N16" i="59"/>
  <c r="O16" i="59" s="1"/>
  <c r="N36" i="59"/>
  <c r="O36" i="59" s="1"/>
  <c r="N24" i="59"/>
  <c r="L38" i="59"/>
  <c r="N20" i="59"/>
  <c r="N32" i="59"/>
  <c r="M11" i="59"/>
  <c r="O12" i="59"/>
  <c r="M15" i="59"/>
  <c r="O28" i="59"/>
  <c r="M31" i="59"/>
  <c r="M35" i="59"/>
  <c r="N7" i="59"/>
  <c r="N23" i="59"/>
  <c r="N27" i="59"/>
  <c r="O27" i="59" s="1"/>
  <c r="O7" i="59"/>
  <c r="M10" i="59"/>
  <c r="O11" i="59"/>
  <c r="M14" i="59"/>
  <c r="O15" i="59"/>
  <c r="M18" i="59"/>
  <c r="M22" i="59"/>
  <c r="O23" i="59"/>
  <c r="M26" i="59"/>
  <c r="M30" i="59"/>
  <c r="O31" i="59"/>
  <c r="M34" i="59"/>
  <c r="O35" i="59"/>
  <c r="L42" i="59"/>
  <c r="N19" i="59"/>
  <c r="O19" i="59" s="1"/>
  <c r="N10" i="59"/>
  <c r="O10" i="59" s="1"/>
  <c r="N14" i="59"/>
  <c r="O14" i="59" s="1"/>
  <c r="N18" i="59"/>
  <c r="O18" i="59" s="1"/>
  <c r="N22" i="59"/>
  <c r="O22" i="59" s="1"/>
  <c r="N26" i="59"/>
  <c r="N30" i="59"/>
  <c r="O30" i="59" s="1"/>
  <c r="N34" i="59"/>
  <c r="O34" i="59" s="1"/>
  <c r="N8" i="59"/>
  <c r="O8" i="59" s="1"/>
  <c r="M7" i="59"/>
  <c r="O11" i="58"/>
  <c r="O15" i="58"/>
  <c r="O23" i="58"/>
  <c r="O31" i="58"/>
  <c r="N8" i="58"/>
  <c r="N12" i="58"/>
  <c r="N16" i="58"/>
  <c r="O16" i="58" s="1"/>
  <c r="N20" i="58"/>
  <c r="O20" i="58" s="1"/>
  <c r="N24" i="58"/>
  <c r="O24" i="58" s="1"/>
  <c r="N28" i="58"/>
  <c r="N32" i="58"/>
  <c r="N36" i="58"/>
  <c r="O36" i="58" s="1"/>
  <c r="M19" i="58"/>
  <c r="M23" i="58"/>
  <c r="M27" i="58"/>
  <c r="O28" i="58"/>
  <c r="M31" i="58"/>
  <c r="O32" i="58"/>
  <c r="M35" i="58"/>
  <c r="L41" i="58"/>
  <c r="M8" i="58"/>
  <c r="M16" i="58"/>
  <c r="M7" i="58"/>
  <c r="O8" i="58"/>
  <c r="N7" i="58"/>
  <c r="O7" i="58" s="1"/>
  <c r="O38" i="58" s="1"/>
  <c r="N11" i="58"/>
  <c r="N15" i="58"/>
  <c r="N19" i="58"/>
  <c r="O19" i="58" s="1"/>
  <c r="N23" i="58"/>
  <c r="N27" i="58"/>
  <c r="O27" i="58" s="1"/>
  <c r="N31" i="58"/>
  <c r="N35" i="58"/>
  <c r="O35" i="58" s="1"/>
  <c r="L38" i="58"/>
  <c r="M11" i="58"/>
  <c r="O12" i="58"/>
  <c r="M15" i="58"/>
  <c r="L42" i="58"/>
  <c r="O16" i="57"/>
  <c r="O30" i="57"/>
  <c r="N12" i="57"/>
  <c r="O12" i="57" s="1"/>
  <c r="N32" i="57"/>
  <c r="O32" i="57" s="1"/>
  <c r="N36" i="57"/>
  <c r="O36" i="57" s="1"/>
  <c r="M8" i="57"/>
  <c r="M12" i="57"/>
  <c r="M28" i="57"/>
  <c r="N8" i="57"/>
  <c r="N16" i="57"/>
  <c r="N20" i="57"/>
  <c r="O20" i="57" s="1"/>
  <c r="N24" i="57"/>
  <c r="O24" i="57" s="1"/>
  <c r="M23" i="57"/>
  <c r="M27" i="57"/>
  <c r="O28" i="57"/>
  <c r="M35" i="57"/>
  <c r="L41" i="57"/>
  <c r="M20" i="57"/>
  <c r="M10" i="57"/>
  <c r="O11" i="57"/>
  <c r="M14" i="57"/>
  <c r="O15" i="57"/>
  <c r="M18" i="57"/>
  <c r="O19" i="57"/>
  <c r="M22" i="57"/>
  <c r="O23" i="57"/>
  <c r="M26" i="57"/>
  <c r="O27" i="57"/>
  <c r="M30" i="57"/>
  <c r="O31" i="57"/>
  <c r="M34" i="57"/>
  <c r="O35" i="57"/>
  <c r="L42" i="57"/>
  <c r="M16" i="57"/>
  <c r="M7" i="57"/>
  <c r="O8" i="57"/>
  <c r="M11" i="57"/>
  <c r="M15" i="57"/>
  <c r="M19" i="57"/>
  <c r="M31" i="57"/>
  <c r="N7" i="57"/>
  <c r="O7" i="57" s="1"/>
  <c r="N26" i="57"/>
  <c r="O26" i="57" s="1"/>
  <c r="N30" i="57"/>
  <c r="N34" i="57"/>
  <c r="O34" i="57" s="1"/>
  <c r="O23" i="56"/>
  <c r="O11" i="56"/>
  <c r="O20" i="56"/>
  <c r="O19" i="56"/>
  <c r="O26" i="56"/>
  <c r="M36" i="56"/>
  <c r="N20" i="56"/>
  <c r="M12" i="56"/>
  <c r="M16" i="56"/>
  <c r="M24" i="56"/>
  <c r="M28" i="56"/>
  <c r="M32" i="56"/>
  <c r="N32" i="56"/>
  <c r="O32" i="56" s="1"/>
  <c r="N36" i="56"/>
  <c r="O36" i="56" s="1"/>
  <c r="M7" i="56"/>
  <c r="M35" i="56"/>
  <c r="N7" i="56"/>
  <c r="M8" i="56"/>
  <c r="M11" i="56"/>
  <c r="O12" i="56"/>
  <c r="M15" i="56"/>
  <c r="O16" i="56"/>
  <c r="M23" i="56"/>
  <c r="O24" i="56"/>
  <c r="M27" i="56"/>
  <c r="N11" i="56"/>
  <c r="N31" i="56"/>
  <c r="O31" i="56" s="1"/>
  <c r="M20" i="56"/>
  <c r="O8" i="56"/>
  <c r="M19" i="56"/>
  <c r="O28" i="56"/>
  <c r="M31" i="56"/>
  <c r="N15" i="56"/>
  <c r="O15" i="56" s="1"/>
  <c r="N19" i="56"/>
  <c r="N35" i="56"/>
  <c r="O35" i="56" s="1"/>
  <c r="L40" i="56"/>
  <c r="L41" i="56"/>
  <c r="N23" i="56"/>
  <c r="N27" i="56"/>
  <c r="O27" i="56" s="1"/>
  <c r="L38" i="56"/>
  <c r="O7" i="56"/>
  <c r="M10" i="56"/>
  <c r="M14" i="56"/>
  <c r="M18" i="56"/>
  <c r="M22" i="56"/>
  <c r="M26" i="56"/>
  <c r="M30" i="56"/>
  <c r="M34" i="56"/>
  <c r="L42" i="56"/>
  <c r="N10" i="56"/>
  <c r="O10" i="56" s="1"/>
  <c r="N14" i="56"/>
  <c r="O14" i="56" s="1"/>
  <c r="N18" i="56"/>
  <c r="O18" i="56" s="1"/>
  <c r="N22" i="56"/>
  <c r="O22" i="56" s="1"/>
  <c r="N26" i="56"/>
  <c r="N30" i="56"/>
  <c r="O30" i="56" s="1"/>
  <c r="N34" i="56"/>
  <c r="O34" i="56" s="1"/>
  <c r="O14" i="55"/>
  <c r="O31" i="55"/>
  <c r="O8" i="55"/>
  <c r="O18" i="55"/>
  <c r="O15" i="55"/>
  <c r="L40" i="55"/>
  <c r="N8" i="55"/>
  <c r="N16" i="55"/>
  <c r="N28" i="55"/>
  <c r="O28" i="55" s="1"/>
  <c r="N32" i="55"/>
  <c r="O32" i="55" s="1"/>
  <c r="N36" i="55"/>
  <c r="M15" i="55"/>
  <c r="O16" i="55"/>
  <c r="M23" i="55"/>
  <c r="M27" i="55"/>
  <c r="M31" i="55"/>
  <c r="M35" i="55"/>
  <c r="O36" i="55"/>
  <c r="N7" i="55"/>
  <c r="O7" i="55" s="1"/>
  <c r="N11" i="55"/>
  <c r="O11" i="55" s="1"/>
  <c r="N15" i="55"/>
  <c r="N19" i="55"/>
  <c r="N23" i="55"/>
  <c r="O23" i="55" s="1"/>
  <c r="N27" i="55"/>
  <c r="O27" i="55" s="1"/>
  <c r="N31" i="55"/>
  <c r="N35" i="55"/>
  <c r="O35" i="55" s="1"/>
  <c r="M10" i="55"/>
  <c r="M14" i="55"/>
  <c r="M18" i="55"/>
  <c r="O19" i="55"/>
  <c r="M22" i="55"/>
  <c r="M26" i="55"/>
  <c r="M30" i="55"/>
  <c r="M34" i="55"/>
  <c r="L42" i="55"/>
  <c r="M8" i="55"/>
  <c r="M20" i="55"/>
  <c r="M24" i="55"/>
  <c r="M32" i="55"/>
  <c r="N12" i="55"/>
  <c r="O12" i="55" s="1"/>
  <c r="N20" i="55"/>
  <c r="O20" i="55" s="1"/>
  <c r="N24" i="55"/>
  <c r="O24" i="55" s="1"/>
  <c r="M7" i="55"/>
  <c r="L38" i="55"/>
  <c r="N10" i="55"/>
  <c r="O10" i="55" s="1"/>
  <c r="N14" i="55"/>
  <c r="N18" i="55"/>
  <c r="N22" i="55"/>
  <c r="O22" i="55" s="1"/>
  <c r="N26" i="55"/>
  <c r="O26" i="55" s="1"/>
  <c r="N30" i="55"/>
  <c r="O30" i="55" s="1"/>
  <c r="N34" i="55"/>
  <c r="O34" i="55" s="1"/>
  <c r="L41" i="55"/>
  <c r="O16" i="54"/>
  <c r="M8" i="54"/>
  <c r="M12" i="54"/>
  <c r="O13" i="54"/>
  <c r="O17" i="54"/>
  <c r="O21" i="54"/>
  <c r="L40" i="54"/>
  <c r="O9" i="54"/>
  <c r="M16" i="54"/>
  <c r="M20" i="54"/>
  <c r="M24" i="54"/>
  <c r="O25" i="54"/>
  <c r="M28" i="54"/>
  <c r="O29" i="54"/>
  <c r="M32" i="54"/>
  <c r="O33" i="54"/>
  <c r="M36" i="54"/>
  <c r="O37" i="54"/>
  <c r="N8" i="54"/>
  <c r="O8" i="54" s="1"/>
  <c r="N12" i="54"/>
  <c r="O12" i="54" s="1"/>
  <c r="N16" i="54"/>
  <c r="N20" i="54"/>
  <c r="O20" i="54" s="1"/>
  <c r="N24" i="54"/>
  <c r="O24" i="54" s="1"/>
  <c r="N28" i="54"/>
  <c r="O28" i="54" s="1"/>
  <c r="N32" i="54"/>
  <c r="O32" i="54" s="1"/>
  <c r="N36" i="54"/>
  <c r="O36" i="54" s="1"/>
  <c r="L41" i="54"/>
  <c r="N7" i="54"/>
  <c r="O7" i="54" s="1"/>
  <c r="L42" i="54"/>
  <c r="O35" i="53"/>
  <c r="O23" i="53"/>
  <c r="O8" i="53"/>
  <c r="O11" i="53"/>
  <c r="M12" i="53"/>
  <c r="M16" i="53"/>
  <c r="M20" i="53"/>
  <c r="M24" i="53"/>
  <c r="M32" i="53"/>
  <c r="M7" i="53"/>
  <c r="M11" i="53"/>
  <c r="M15" i="53"/>
  <c r="O16" i="53"/>
  <c r="M19" i="53"/>
  <c r="O20" i="53"/>
  <c r="M23" i="53"/>
  <c r="O24" i="53"/>
  <c r="M27" i="53"/>
  <c r="M31" i="53"/>
  <c r="O32" i="53"/>
  <c r="M35" i="53"/>
  <c r="O36" i="53"/>
  <c r="N7" i="53"/>
  <c r="O7" i="53" s="1"/>
  <c r="N11" i="53"/>
  <c r="N15" i="53"/>
  <c r="O15" i="53" s="1"/>
  <c r="N19" i="53"/>
  <c r="O19" i="53" s="1"/>
  <c r="N23" i="53"/>
  <c r="N27" i="53"/>
  <c r="O27" i="53" s="1"/>
  <c r="N31" i="53"/>
  <c r="O31" i="53" s="1"/>
  <c r="N35" i="53"/>
  <c r="L38" i="53"/>
  <c r="L40" i="53"/>
  <c r="N12" i="53"/>
  <c r="O12" i="53" s="1"/>
  <c r="N28" i="53"/>
  <c r="O28" i="53" s="1"/>
  <c r="N36" i="53"/>
  <c r="L41" i="53"/>
  <c r="L42" i="53"/>
  <c r="M8" i="53"/>
  <c r="N8" i="53"/>
  <c r="O12" i="52"/>
  <c r="M12" i="52"/>
  <c r="M16" i="52"/>
  <c r="M20" i="52"/>
  <c r="N8" i="52"/>
  <c r="N12" i="52"/>
  <c r="N16" i="52"/>
  <c r="O16" i="52" s="1"/>
  <c r="N20" i="52"/>
  <c r="O20" i="52" s="1"/>
  <c r="N24" i="52"/>
  <c r="N28" i="52"/>
  <c r="O28" i="52" s="1"/>
  <c r="N32" i="52"/>
  <c r="O32" i="52" s="1"/>
  <c r="N36" i="52"/>
  <c r="O36" i="52" s="1"/>
  <c r="M7" i="52"/>
  <c r="O8" i="52"/>
  <c r="M11" i="52"/>
  <c r="M15" i="52"/>
  <c r="M19" i="52"/>
  <c r="M23" i="52"/>
  <c r="O24" i="52"/>
  <c r="M27" i="52"/>
  <c r="M31" i="52"/>
  <c r="M35" i="52"/>
  <c r="L41" i="52"/>
  <c r="L40" i="52"/>
  <c r="N11" i="52"/>
  <c r="O11" i="52" s="1"/>
  <c r="N35" i="52"/>
  <c r="O35" i="52" s="1"/>
  <c r="L38" i="52"/>
  <c r="O7" i="52"/>
  <c r="M10" i="52"/>
  <c r="M14" i="52"/>
  <c r="O15" i="52"/>
  <c r="M18" i="52"/>
  <c r="O19" i="52"/>
  <c r="M22" i="52"/>
  <c r="O23" i="52"/>
  <c r="M26" i="52"/>
  <c r="O27" i="52"/>
  <c r="M30" i="52"/>
  <c r="O31" i="52"/>
  <c r="M34" i="52"/>
  <c r="L42" i="52"/>
  <c r="O24" i="51"/>
  <c r="O14" i="51"/>
  <c r="M8" i="51"/>
  <c r="M12" i="51"/>
  <c r="M16" i="51"/>
  <c r="M20" i="51"/>
  <c r="M24" i="51"/>
  <c r="M28" i="51"/>
  <c r="M32" i="51"/>
  <c r="M36" i="51"/>
  <c r="N8" i="51"/>
  <c r="O8" i="51" s="1"/>
  <c r="N16" i="51"/>
  <c r="O16" i="51" s="1"/>
  <c r="N20" i="51"/>
  <c r="O20" i="51" s="1"/>
  <c r="O12" i="51"/>
  <c r="M19" i="51"/>
  <c r="M27" i="51"/>
  <c r="O28" i="51"/>
  <c r="M31" i="51"/>
  <c r="O32" i="51"/>
  <c r="N19" i="51"/>
  <c r="O19" i="51" s="1"/>
  <c r="N23" i="51"/>
  <c r="O23" i="51" s="1"/>
  <c r="L38" i="51"/>
  <c r="M10" i="51"/>
  <c r="O11" i="51"/>
  <c r="M14" i="51"/>
  <c r="O15" i="51"/>
  <c r="M18" i="51"/>
  <c r="M22" i="51"/>
  <c r="M26" i="51"/>
  <c r="O27" i="51"/>
  <c r="M30" i="51"/>
  <c r="O31" i="51"/>
  <c r="M34" i="51"/>
  <c r="O35" i="51"/>
  <c r="L42" i="51"/>
  <c r="L40" i="51"/>
  <c r="N24" i="51"/>
  <c r="N36" i="51"/>
  <c r="O36" i="51" s="1"/>
  <c r="L41" i="51"/>
  <c r="N7" i="51"/>
  <c r="O7" i="51" s="1"/>
  <c r="N14" i="51"/>
  <c r="N26" i="51"/>
  <c r="O26" i="51" s="1"/>
  <c r="N30" i="51"/>
  <c r="O30" i="51" s="1"/>
  <c r="N34" i="51"/>
  <c r="O34" i="51" s="1"/>
  <c r="M7" i="51"/>
  <c r="M11" i="51"/>
  <c r="M15" i="51"/>
  <c r="M35" i="51"/>
  <c r="N10" i="51"/>
  <c r="O10" i="51" s="1"/>
  <c r="N18" i="51"/>
  <c r="O18" i="51" s="1"/>
  <c r="N22" i="51"/>
  <c r="O22" i="51" s="1"/>
  <c r="L38" i="50"/>
  <c r="N37" i="50"/>
  <c r="M30" i="50"/>
  <c r="M15" i="50"/>
  <c r="O23" i="50"/>
  <c r="M19" i="50"/>
  <c r="M21" i="50"/>
  <c r="O37" i="50"/>
  <c r="O19" i="50"/>
  <c r="O21" i="50"/>
  <c r="M23" i="50"/>
  <c r="M25" i="50"/>
  <c r="O25" i="50" s="1"/>
  <c r="M27" i="50"/>
  <c r="M29" i="50"/>
  <c r="O33" i="50"/>
  <c r="M35" i="50"/>
  <c r="M7" i="50"/>
  <c r="M14" i="50"/>
  <c r="O14" i="50" s="1"/>
  <c r="M18" i="50"/>
  <c r="N23" i="50"/>
  <c r="N27" i="50"/>
  <c r="O27" i="50" s="1"/>
  <c r="N29" i="50"/>
  <c r="O29" i="50" s="1"/>
  <c r="M33" i="50"/>
  <c r="N7" i="50"/>
  <c r="O7" i="50" s="1"/>
  <c r="N18" i="50"/>
  <c r="O18" i="50" s="1"/>
  <c r="O20" i="50"/>
  <c r="M31" i="50"/>
  <c r="N33" i="50"/>
  <c r="M20" i="50"/>
  <c r="N31" i="50"/>
  <c r="O31" i="50" s="1"/>
  <c r="G38" i="50"/>
  <c r="O26" i="50"/>
  <c r="O34" i="50"/>
  <c r="M32" i="50"/>
  <c r="L40" i="50"/>
  <c r="M36" i="50"/>
  <c r="N8" i="50"/>
  <c r="O8" i="50" s="1"/>
  <c r="M10" i="50"/>
  <c r="M12" i="50"/>
  <c r="N16" i="50"/>
  <c r="O16" i="50" s="1"/>
  <c r="N20" i="50"/>
  <c r="N24" i="50"/>
  <c r="O24" i="50" s="1"/>
  <c r="N28" i="50"/>
  <c r="O28" i="50" s="1"/>
  <c r="N32" i="50"/>
  <c r="O32" i="50" s="1"/>
  <c r="N36" i="50"/>
  <c r="O36" i="50" s="1"/>
  <c r="N9" i="50"/>
  <c r="N11" i="50"/>
  <c r="M8" i="50"/>
  <c r="L41" i="50"/>
  <c r="L42" i="50"/>
  <c r="L39" i="50"/>
  <c r="M29" i="49"/>
  <c r="O29" i="49" s="1"/>
  <c r="M33" i="49"/>
  <c r="O33" i="49" s="1"/>
  <c r="M13" i="49"/>
  <c r="N17" i="49"/>
  <c r="O17" i="49" s="1"/>
  <c r="N21" i="49"/>
  <c r="O21" i="49" s="1"/>
  <c r="N37" i="49"/>
  <c r="O37" i="49" s="1"/>
  <c r="M9" i="49"/>
  <c r="M25" i="49"/>
  <c r="O25" i="49" s="1"/>
  <c r="G38" i="49"/>
  <c r="N8" i="49"/>
  <c r="O8" i="49" s="1"/>
  <c r="L40" i="49"/>
  <c r="M8" i="49"/>
  <c r="N20" i="49"/>
  <c r="O20" i="49" s="1"/>
  <c r="M20" i="49"/>
  <c r="N12" i="49"/>
  <c r="M12" i="49"/>
  <c r="N24" i="49"/>
  <c r="M24" i="49"/>
  <c r="L39" i="49"/>
  <c r="N16" i="49"/>
  <c r="M16" i="49"/>
  <c r="N32" i="49"/>
  <c r="M32" i="49"/>
  <c r="N28" i="49"/>
  <c r="M28" i="49"/>
  <c r="M36" i="49"/>
  <c r="N36" i="49"/>
  <c r="O36" i="49" s="1"/>
  <c r="M7" i="49"/>
  <c r="M11" i="49"/>
  <c r="M15" i="49"/>
  <c r="M19" i="49"/>
  <c r="M23" i="49"/>
  <c r="O23" i="49" s="1"/>
  <c r="M27" i="49"/>
  <c r="M31" i="49"/>
  <c r="M35" i="49"/>
  <c r="N7" i="49"/>
  <c r="O7" i="49" s="1"/>
  <c r="N11" i="49"/>
  <c r="N15" i="49"/>
  <c r="O15" i="49" s="1"/>
  <c r="N27" i="49"/>
  <c r="N31" i="49"/>
  <c r="N35" i="49"/>
  <c r="L38" i="49"/>
  <c r="M14" i="49"/>
  <c r="M18" i="49"/>
  <c r="O19" i="49"/>
  <c r="M22" i="49"/>
  <c r="L42" i="49"/>
  <c r="N10" i="49"/>
  <c r="N14" i="49"/>
  <c r="N18" i="49"/>
  <c r="O18" i="49" s="1"/>
  <c r="N22" i="49"/>
  <c r="O22" i="49" s="1"/>
  <c r="N26" i="49"/>
  <c r="O26" i="49" s="1"/>
  <c r="N30" i="49"/>
  <c r="O30" i="49" s="1"/>
  <c r="N34" i="49"/>
  <c r="L41" i="49"/>
  <c r="M10" i="49"/>
  <c r="M26" i="49"/>
  <c r="M30" i="49"/>
  <c r="M34" i="49"/>
  <c r="N35" i="62" l="1"/>
  <c r="N36" i="62" s="1"/>
  <c r="M35" i="62"/>
  <c r="L35" i="62"/>
  <c r="O38" i="61"/>
  <c r="P34" i="62" s="1"/>
  <c r="O38" i="60"/>
  <c r="P33" i="62" s="1"/>
  <c r="P35" i="62" s="1"/>
  <c r="O38" i="59"/>
  <c r="O38" i="57"/>
  <c r="O38" i="56"/>
  <c r="O38" i="55"/>
  <c r="O38" i="54"/>
  <c r="O38" i="53"/>
  <c r="O38" i="52"/>
  <c r="O38" i="51"/>
  <c r="O38" i="50"/>
  <c r="O16" i="49"/>
  <c r="O31" i="49"/>
  <c r="O34" i="49"/>
  <c r="O27" i="49"/>
  <c r="O14" i="49"/>
  <c r="O35" i="49"/>
  <c r="O28" i="49"/>
  <c r="O32" i="49"/>
  <c r="O24" i="49"/>
  <c r="O38" i="49" l="1"/>
  <c r="B35" i="1" l="1"/>
  <c r="C35" i="1"/>
  <c r="J35" i="1"/>
  <c r="H35" i="1" l="1"/>
  <c r="P35" i="1" l="1"/>
</calcChain>
</file>

<file path=xl/sharedStrings.xml><?xml version="1.0" encoding="utf-8"?>
<sst xmlns="http://schemas.openxmlformats.org/spreadsheetml/2006/main" count="1050" uniqueCount="401">
  <si>
    <t>年</t>
    <rPh sb="0" eb="1">
      <t>ネン</t>
    </rPh>
    <phoneticPr fontId="1"/>
  </si>
  <si>
    <t>月</t>
    <rPh sb="0" eb="1">
      <t>ツキ</t>
    </rPh>
    <phoneticPr fontId="1"/>
  </si>
  <si>
    <t>元日</t>
  </si>
  <si>
    <t>成人の日</t>
  </si>
  <si>
    <t>建国記念の日</t>
  </si>
  <si>
    <t>祝日法第3条第2項による休日</t>
  </si>
  <si>
    <t>天皇誕生日</t>
  </si>
  <si>
    <t>春分の日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</si>
  <si>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</si>
  <si>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</si>
  <si>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</si>
  <si>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</si>
  <si>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</si>
  <si>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</si>
  <si>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</si>
  <si>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</si>
  <si>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</si>
  <si>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※祝日は赤色太字で表示されます。</t>
    <rPh sb="1" eb="3">
      <t>シュクジツ</t>
    </rPh>
    <rPh sb="4" eb="6">
      <t>アカイロ</t>
    </rPh>
    <rPh sb="6" eb="8">
      <t>フトジ</t>
    </rPh>
    <rPh sb="9" eb="11">
      <t>ヒョウジ</t>
    </rPh>
    <phoneticPr fontId="1"/>
  </si>
  <si>
    <t>練習</t>
    <rPh sb="0" eb="2">
      <t>レンシュウ</t>
    </rPh>
    <phoneticPr fontId="1"/>
  </si>
  <si>
    <t>休養日</t>
    <rPh sb="0" eb="3">
      <t>キュウヨウビ</t>
    </rPh>
    <phoneticPr fontId="1"/>
  </si>
  <si>
    <t>場所</t>
    <rPh sb="0" eb="2">
      <t>バショ</t>
    </rPh>
    <phoneticPr fontId="1"/>
  </si>
  <si>
    <t>備考</t>
    <rPh sb="0" eb="2">
      <t>ビコウ</t>
    </rPh>
    <phoneticPr fontId="1"/>
  </si>
  <si>
    <t>内容</t>
    <rPh sb="0" eb="2">
      <t>ナイヨウ</t>
    </rPh>
    <phoneticPr fontId="1"/>
  </si>
  <si>
    <t>主顧問名</t>
    <rPh sb="0" eb="4">
      <t>シュコモンメイ</t>
    </rPh>
    <phoneticPr fontId="1"/>
  </si>
  <si>
    <t>１．大会等の予定</t>
    <rPh sb="2" eb="5">
      <t>タイカイトウ</t>
    </rPh>
    <rPh sb="6" eb="8">
      <t>ヨテイ</t>
    </rPh>
    <phoneticPr fontId="1"/>
  </si>
  <si>
    <t>大会名</t>
    <rPh sb="0" eb="3">
      <t>タイカイメイ</t>
    </rPh>
    <phoneticPr fontId="1"/>
  </si>
  <si>
    <t>２．合宿等の予定</t>
    <rPh sb="2" eb="5">
      <t>ガッシュクトウ</t>
    </rPh>
    <rPh sb="6" eb="8">
      <t>ヨテイ</t>
    </rPh>
    <phoneticPr fontId="1"/>
  </si>
  <si>
    <t>合計</t>
    <rPh sb="0" eb="2">
      <t>ゴウケイ</t>
    </rPh>
    <phoneticPr fontId="1"/>
  </si>
  <si>
    <t>時刻の入力</t>
    <rPh sb="0" eb="2">
      <t>ジコク</t>
    </rPh>
    <rPh sb="3" eb="5">
      <t>ニュウリョク</t>
    </rPh>
    <phoneticPr fontId="1"/>
  </si>
  <si>
    <t>24時間形式</t>
    <rPh sb="2" eb="4">
      <t>ジカン</t>
    </rPh>
    <rPh sb="4" eb="6">
      <t>ケイシキ</t>
    </rPh>
    <phoneticPr fontId="1"/>
  </si>
  <si>
    <t>行事名</t>
    <rPh sb="0" eb="2">
      <t>ギョウジ</t>
    </rPh>
    <rPh sb="2" eb="3">
      <t>メイ</t>
    </rPh>
    <phoneticPr fontId="1"/>
  </si>
  <si>
    <t>公式戦</t>
    <rPh sb="0" eb="3">
      <t>コウシキセン</t>
    </rPh>
    <phoneticPr fontId="1"/>
  </si>
  <si>
    <t>部</t>
    <rPh sb="0" eb="1">
      <t>ブ</t>
    </rPh>
    <phoneticPr fontId="1"/>
  </si>
  <si>
    <t>AM授業</t>
    <rPh sb="2" eb="4">
      <t>ジュギョウ</t>
    </rPh>
    <phoneticPr fontId="1"/>
  </si>
  <si>
    <t>合宿</t>
    <rPh sb="0" eb="2">
      <t>ガッシュク</t>
    </rPh>
    <phoneticPr fontId="1"/>
  </si>
  <si>
    <t>練習</t>
  </si>
  <si>
    <t>休養日</t>
  </si>
  <si>
    <t>休業日の休養日</t>
  </si>
  <si>
    <t>○○県</t>
    <rPh sb="2" eb="3">
      <t>ケン</t>
    </rPh>
    <phoneticPr fontId="1"/>
  </si>
  <si>
    <t>秋季大会</t>
    <rPh sb="0" eb="4">
      <t>シュウキタイカイ</t>
    </rPh>
    <phoneticPr fontId="1"/>
  </si>
  <si>
    <t>年度</t>
    <rPh sb="0" eb="2">
      <t>ネンド</t>
    </rPh>
    <phoneticPr fontId="1"/>
  </si>
  <si>
    <t>月間活動計画・実績報告</t>
    <rPh sb="0" eb="2">
      <t>ゲッカン</t>
    </rPh>
    <rPh sb="2" eb="4">
      <t>カツドウ</t>
    </rPh>
    <rPh sb="4" eb="6">
      <t>ケイカク</t>
    </rPh>
    <rPh sb="7" eb="11">
      <t>ジッセキホウコク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</si>
  <si>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</si>
  <si>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</si>
  <si>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その他</t>
  </si>
  <si>
    <t>その他</t>
    <rPh sb="2" eb="3">
      <t>タ</t>
    </rPh>
    <phoneticPr fontId="1"/>
  </si>
  <si>
    <t>3．総括表（月間計画・実績が自動的に反映されます。）</t>
    <rPh sb="2" eb="5">
      <t>ソウカツヒョウ</t>
    </rPh>
    <rPh sb="6" eb="8">
      <t>ゲッカン</t>
    </rPh>
    <rPh sb="8" eb="10">
      <t>ケイカク</t>
    </rPh>
    <rPh sb="11" eb="13">
      <t>ジッセキ</t>
    </rPh>
    <rPh sb="14" eb="16">
      <t>ジドウ</t>
    </rPh>
    <rPh sb="16" eb="17">
      <t>テキ</t>
    </rPh>
    <rPh sb="18" eb="20">
      <t>ハンエイ</t>
    </rPh>
    <phoneticPr fontId="1"/>
  </si>
  <si>
    <t>週当たり平日は少なくとも１日、週末のうち少なくとも１日を休養日としているか。</t>
    <rPh sb="0" eb="2">
      <t>シュウア</t>
    </rPh>
    <rPh sb="4" eb="6">
      <t>ヘイジツ</t>
    </rPh>
    <rPh sb="7" eb="8">
      <t>スク</t>
    </rPh>
    <rPh sb="13" eb="14">
      <t>ニチ</t>
    </rPh>
    <rPh sb="15" eb="17">
      <t>シュウマツ</t>
    </rPh>
    <rPh sb="20" eb="21">
      <t>スク</t>
    </rPh>
    <rPh sb="26" eb="27">
      <t>ニチ</t>
    </rPh>
    <rPh sb="28" eb="31">
      <t>キュウヨウビ</t>
    </rPh>
    <phoneticPr fontId="1"/>
  </si>
  <si>
    <t>活動時間について、平日は２時間程度、休日は４時間程度であるか。</t>
    <rPh sb="0" eb="2">
      <t>カツドウ</t>
    </rPh>
    <rPh sb="2" eb="4">
      <t>ジカン</t>
    </rPh>
    <rPh sb="9" eb="11">
      <t>ヘイジツ</t>
    </rPh>
    <rPh sb="13" eb="17">
      <t>ジカンテイド</t>
    </rPh>
    <rPh sb="18" eb="20">
      <t>キュウジツ</t>
    </rPh>
    <rPh sb="22" eb="26">
      <t>ジカンテイド</t>
    </rPh>
    <phoneticPr fontId="1"/>
  </si>
  <si>
    <t>※</t>
    <phoneticPr fontId="1"/>
  </si>
  <si>
    <t>2026年</t>
    <rPh sb="4" eb="5">
      <t>ネン</t>
    </rPh>
    <phoneticPr fontId="1"/>
  </si>
  <si>
    <t>国民の休日</t>
    <rPh sb="0" eb="2">
      <t>コクミン</t>
    </rPh>
    <rPh sb="3" eb="5">
      <t>キュウジツ</t>
    </rPh>
    <phoneticPr fontId="1"/>
  </si>
  <si>
    <t>振替休日</t>
    <rPh sb="0" eb="2">
      <t>フリカエ</t>
    </rPh>
    <rPh sb="2" eb="4">
      <t>キュウジツ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</si>
  <si>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</si>
  <si>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5">
      <t>ケンポウキネンビ</t>
    </rPh>
    <phoneticPr fontId="1"/>
  </si>
  <si>
    <t>2027年</t>
    <rPh sb="4" eb="5">
      <t>ネン</t>
    </rPh>
    <phoneticPr fontId="1"/>
  </si>
  <si>
    <t>元日</t>
    <phoneticPr fontId="1"/>
  </si>
  <si>
    <t>休業日</t>
  </si>
  <si>
    <t>練習試合等</t>
  </si>
  <si>
    <t>公式戦</t>
  </si>
  <si>
    <t>始業式</t>
    <rPh sb="0" eb="3">
      <t>シギョウシキ</t>
    </rPh>
    <phoneticPr fontId="1"/>
  </si>
  <si>
    <t>学校閉庁日</t>
    <rPh sb="0" eb="2">
      <t>ガッコウ</t>
    </rPh>
    <rPh sb="2" eb="5">
      <t>ヘイチョウビ</t>
    </rPh>
    <phoneticPr fontId="1"/>
  </si>
  <si>
    <t>△△高校</t>
    <rPh sb="2" eb="4">
      <t>コウコウ</t>
    </rPh>
    <phoneticPr fontId="1"/>
  </si>
  <si>
    <t>練習試合等</t>
    <rPh sb="0" eb="2">
      <t>レンシュウ</t>
    </rPh>
    <rPh sb="2" eb="5">
      <t>シアイトウ</t>
    </rPh>
    <phoneticPr fontId="1"/>
  </si>
  <si>
    <t>9:30 → 0930</t>
    <phoneticPr fontId="1"/>
  </si>
  <si>
    <t>休業日</t>
    <phoneticPr fontId="1"/>
  </si>
  <si>
    <t>●学区大会</t>
    <rPh sb="1" eb="5">
      <t>ガックタイカイ</t>
    </rPh>
    <phoneticPr fontId="1"/>
  </si>
  <si>
    <t>活動時間</t>
    <rPh sb="0" eb="2">
      <t>カツドウ</t>
    </rPh>
    <rPh sb="2" eb="4">
      <t>ジカン</t>
    </rPh>
    <phoneticPr fontId="1"/>
  </si>
  <si>
    <t>活動時間</t>
    <rPh sb="0" eb="4">
      <t>カツドウジカン</t>
    </rPh>
    <phoneticPr fontId="1"/>
  </si>
  <si>
    <t>ミーティング</t>
  </si>
  <si>
    <t>２部練習9:00-12:00、15:00-17:00</t>
    <rPh sb="1" eb="2">
      <t>ブ</t>
    </rPh>
    <rPh sb="2" eb="4">
      <t>レンシュウ</t>
    </rPh>
    <phoneticPr fontId="1"/>
  </si>
  <si>
    <t>移動9:00-12:00、練習15:00-17:00</t>
    <rPh sb="0" eb="2">
      <t>イドウ</t>
    </rPh>
    <rPh sb="13" eb="15">
      <t>レンシュウ</t>
    </rPh>
    <phoneticPr fontId="1"/>
  </si>
  <si>
    <t>計　画</t>
    <rPh sb="0" eb="1">
      <t>ケイ</t>
    </rPh>
    <rPh sb="2" eb="3">
      <t>ガ</t>
    </rPh>
    <phoneticPr fontId="1"/>
  </si>
  <si>
    <t>変　更</t>
    <rPh sb="0" eb="1">
      <t>ヘン</t>
    </rPh>
    <rPh sb="2" eb="3">
      <t>サラ</t>
    </rPh>
    <phoneticPr fontId="1"/>
  </si>
  <si>
    <t>実　績（自動計算）</t>
    <rPh sb="0" eb="1">
      <t>ミ</t>
    </rPh>
    <rPh sb="2" eb="3">
      <t>イサオ</t>
    </rPh>
    <rPh sb="4" eb="6">
      <t>ジドウ</t>
    </rPh>
    <rPh sb="6" eb="8">
      <t>ケイサン</t>
    </rPh>
    <phoneticPr fontId="1"/>
  </si>
  <si>
    <t>実　績</t>
    <rPh sb="0" eb="1">
      <t>ミ</t>
    </rPh>
    <rPh sb="2" eb="3">
      <t>イサオ</t>
    </rPh>
    <phoneticPr fontId="1"/>
  </si>
  <si>
    <t>うち休業日</t>
    <rPh sb="2" eb="5">
      <t>キュウギョウビ</t>
    </rPh>
    <phoneticPr fontId="1"/>
  </si>
  <si>
    <t>週末の休養日は原則として月あたり２日以上となるよう設定する。</t>
    <phoneticPr fontId="1"/>
  </si>
  <si>
    <t>作成上の留意事項</t>
    <rPh sb="0" eb="2">
      <t>サクセイ</t>
    </rPh>
    <rPh sb="2" eb="3">
      <t>ジョウ</t>
    </rPh>
    <rPh sb="4" eb="8">
      <t>リュウイジコウ</t>
    </rPh>
    <phoneticPr fontId="1"/>
  </si>
  <si>
    <t>≪年間活動計画≫</t>
    <rPh sb="1" eb="3">
      <t>ネンカン</t>
    </rPh>
    <rPh sb="3" eb="5">
      <t>カツドウ</t>
    </rPh>
    <rPh sb="5" eb="7">
      <t>ケイカク</t>
    </rPh>
    <phoneticPr fontId="1"/>
  </si>
  <si>
    <t>≪月間活動計画≫</t>
    <rPh sb="1" eb="3">
      <t>ゲッカン</t>
    </rPh>
    <rPh sb="3" eb="5">
      <t>カツドウ</t>
    </rPh>
    <rPh sb="5" eb="7">
      <t>ケイカク</t>
    </rPh>
    <phoneticPr fontId="1"/>
  </si>
  <si>
    <t>期　間</t>
    <rPh sb="0" eb="1">
      <t>キ</t>
    </rPh>
    <rPh sb="2" eb="3">
      <t>アイダ</t>
    </rPh>
    <phoneticPr fontId="1"/>
  </si>
  <si>
    <t>場　所</t>
    <rPh sb="0" eb="1">
      <t>バ</t>
    </rPh>
    <rPh sb="2" eb="3">
      <t>ショ</t>
    </rPh>
    <phoneticPr fontId="1"/>
  </si>
  <si>
    <t>～</t>
  </si>
  <si>
    <t>～</t>
    <phoneticPr fontId="1"/>
  </si>
  <si>
    <t>AM授業</t>
  </si>
  <si>
    <t>□□スタジアム</t>
  </si>
  <si>
    <t>練習9:00-12:00、移動13:00-16:00</t>
    <rPh sb="0" eb="2">
      <t>レンシュウ</t>
    </rPh>
    <rPh sb="13" eb="15">
      <t>イドウ</t>
    </rPh>
    <phoneticPr fontId="1"/>
  </si>
  <si>
    <t>○○県</t>
    <rPh sb="0" eb="3">
      <t>マルマルケン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</si>
  <si>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</si>
  <si>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</si>
  <si>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</si>
  <si>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</si>
  <si>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</si>
  <si>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</si>
  <si>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</si>
  <si>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</si>
  <si>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</si>
  <si>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10月</t>
    <phoneticPr fontId="1"/>
  </si>
  <si>
    <t>11月</t>
    <phoneticPr fontId="1"/>
  </si>
  <si>
    <t>12月</t>
    <phoneticPr fontId="1"/>
  </si>
  <si>
    <t>≪大阪府における部活動等の在り方に関する方針より≫</t>
    <rPh sb="1" eb="4">
      <t>オオサカフ</t>
    </rPh>
    <rPh sb="8" eb="11">
      <t>ブカツドウ</t>
    </rPh>
    <rPh sb="11" eb="12">
      <t>トウ</t>
    </rPh>
    <rPh sb="13" eb="14">
      <t>ア</t>
    </rPh>
    <rPh sb="15" eb="16">
      <t>カタ</t>
    </rPh>
    <rPh sb="17" eb="18">
      <t>カン</t>
    </rPh>
    <rPh sb="20" eb="22">
      <t>ホウシン</t>
    </rPh>
    <phoneticPr fontId="1"/>
  </si>
  <si>
    <t>春季近畿地区大会大阪府予選</t>
    <rPh sb="0" eb="2">
      <t>シュンキ</t>
    </rPh>
    <rPh sb="2" eb="8">
      <t>キンキチクタイカイ</t>
    </rPh>
    <rPh sb="8" eb="13">
      <t>オオサカフヨセン</t>
    </rPh>
    <phoneticPr fontId="1"/>
  </si>
  <si>
    <t>選手権大阪大会</t>
    <rPh sb="0" eb="3">
      <t>センシュケン</t>
    </rPh>
    <rPh sb="3" eb="7">
      <t>オオサカタイカイ</t>
    </rPh>
    <phoneticPr fontId="1"/>
  </si>
  <si>
    <t>秋季近畿地区大会大阪府予選</t>
    <rPh sb="0" eb="2">
      <t>シュウキ</t>
    </rPh>
    <rPh sb="2" eb="8">
      <t>キンキチクタイカイ</t>
    </rPh>
    <rPh sb="8" eb="13">
      <t>オオサカフヨセン</t>
    </rPh>
    <phoneticPr fontId="1"/>
  </si>
  <si>
    <t>□□スタジアム</t>
    <phoneticPr fontId="1"/>
  </si>
  <si>
    <t>硬式野球</t>
    <rPh sb="0" eb="2">
      <t>コウシキ</t>
    </rPh>
    <rPh sb="2" eb="4">
      <t>ヤキュウ</t>
    </rPh>
    <phoneticPr fontId="1"/>
  </si>
  <si>
    <t>大阪　太郎</t>
    <rPh sb="0" eb="2">
      <t>オオサカ</t>
    </rPh>
    <rPh sb="3" eb="5">
      <t>タロウ</t>
    </rPh>
    <phoneticPr fontId="1"/>
  </si>
  <si>
    <t>年間活動計画及び活動実績一覧表</t>
    <rPh sb="0" eb="6">
      <t>ネンカンカツドウケイカク</t>
    </rPh>
    <rPh sb="6" eb="7">
      <t>オヨ</t>
    </rPh>
    <rPh sb="8" eb="10">
      <t>カツドウ</t>
    </rPh>
    <rPh sb="10" eb="12">
      <t>ジッセキ</t>
    </rPh>
    <rPh sb="12" eb="15">
      <t>イチランヒョウ</t>
    </rPh>
    <phoneticPr fontId="1"/>
  </si>
  <si>
    <t>【３．総括表】において、年間104日以上の休養日が設定されているか。（赤字になっていないか。）</t>
    <rPh sb="3" eb="6">
      <t>ソウカツヒョウ</t>
    </rPh>
    <rPh sb="12" eb="14">
      <t>ネンカン</t>
    </rPh>
    <rPh sb="17" eb="20">
      <t>ニチイジョウ</t>
    </rPh>
    <rPh sb="21" eb="24">
      <t>キュウヨウビ</t>
    </rPh>
    <rPh sb="25" eb="27">
      <t>セッテイ</t>
    </rPh>
    <rPh sb="35" eb="37">
      <t>アカジ</t>
    </rPh>
    <phoneticPr fontId="1"/>
  </si>
  <si>
    <t>【３．総括表】において、休業日に年間52日以上の休養日が設定されているか。（赤字になっていないか。）</t>
    <rPh sb="3" eb="5">
      <t>ソウカツ</t>
    </rPh>
    <rPh sb="5" eb="6">
      <t>ヒョウ</t>
    </rPh>
    <rPh sb="12" eb="15">
      <t>キュウギョウビ</t>
    </rPh>
    <rPh sb="16" eb="18">
      <t>ネンカン</t>
    </rPh>
    <rPh sb="20" eb="21">
      <t>ニチ</t>
    </rPh>
    <rPh sb="21" eb="23">
      <t>イジョウ</t>
    </rPh>
    <rPh sb="24" eb="27">
      <t>キュウヨウビ</t>
    </rPh>
    <rPh sb="28" eb="30">
      <t>セッテイ</t>
    </rPh>
    <rPh sb="38" eb="40">
      <t>アカジ</t>
    </rPh>
    <phoneticPr fontId="1"/>
  </si>
  <si>
    <t>週あたり平日は少なくとも１日、週末のうち少なくとも１日を休養日とすることを基本とするが、練習試合や大会等で困難な場合に</t>
    <phoneticPr fontId="1"/>
  </si>
  <si>
    <t>あっても、全校一斉の定時退庁日等による週１日以上の休養日と学校全体で学校部活動を行わない日（定期考査期間等）を合わせ、</t>
    <phoneticPr fontId="1"/>
  </si>
  <si>
    <t>年間で104日以上設定する。</t>
    <phoneticPr fontId="1"/>
  </si>
  <si>
    <t>学校の休業日に練習試合や大会等で４時間以上の活動となる場合は、生徒の健康管理に十分配慮して休憩時間を適切に設定し、</t>
    <phoneticPr fontId="1"/>
  </si>
  <si>
    <t>無理のないよう活動するとともに、その後に休養日を設けるなど、学校生活に支障のないように配慮する。</t>
    <phoneticPr fontId="1"/>
  </si>
  <si>
    <t>学校番号</t>
    <rPh sb="0" eb="2">
      <t>ガッコウ</t>
    </rPh>
    <rPh sb="2" eb="4">
      <t>バンゴウ</t>
    </rPh>
    <phoneticPr fontId="1"/>
  </si>
  <si>
    <t>S01</t>
  </si>
  <si>
    <t>S02</t>
  </si>
  <si>
    <t>S03</t>
  </si>
  <si>
    <t>S04</t>
  </si>
  <si>
    <t>S05</t>
  </si>
  <si>
    <t>S06</t>
  </si>
  <si>
    <t>S07</t>
  </si>
  <si>
    <t>S08</t>
  </si>
  <si>
    <t>S09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</si>
  <si>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</si>
  <si>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</si>
  <si>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</si>
  <si>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</si>
  <si>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</si>
  <si>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</si>
  <si>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</si>
  <si>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</si>
  <si>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</si>
  <si>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</si>
  <si>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</si>
  <si>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</si>
  <si>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</si>
  <si>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</si>
  <si>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</si>
  <si>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</si>
  <si>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</si>
  <si>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</si>
  <si>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</si>
  <si>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</si>
  <si>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</si>
  <si>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</si>
  <si>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</si>
  <si>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</si>
  <si>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</si>
  <si>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</si>
  <si>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</si>
  <si>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</si>
  <si>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</si>
  <si>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</si>
  <si>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T0203</t>
  </si>
  <si>
    <t>S40</t>
  </si>
  <si>
    <t>T0207</t>
  </si>
  <si>
    <t>S41</t>
  </si>
  <si>
    <t>T0301</t>
  </si>
  <si>
    <t>S42</t>
  </si>
  <si>
    <t>T0315</t>
  </si>
  <si>
    <t>S43</t>
  </si>
  <si>
    <t>T1202</t>
  </si>
  <si>
    <t>S44</t>
  </si>
  <si>
    <t>T1206</t>
  </si>
  <si>
    <t>S45</t>
  </si>
  <si>
    <t>2002B</t>
  </si>
  <si>
    <t>T3005</t>
  </si>
  <si>
    <t>3032B</t>
  </si>
  <si>
    <t>T3006</t>
  </si>
  <si>
    <t>T3009</t>
  </si>
  <si>
    <t>S32B</t>
  </si>
  <si>
    <t>T3010</t>
  </si>
  <si>
    <t>S37B</t>
  </si>
  <si>
    <t>T3011</t>
  </si>
  <si>
    <t>T3015</t>
  </si>
  <si>
    <t>T3016</t>
  </si>
  <si>
    <t>J0323</t>
  </si>
  <si>
    <t>T3017</t>
  </si>
  <si>
    <t>J1002</t>
  </si>
  <si>
    <t>T3029</t>
  </si>
  <si>
    <t>J3026</t>
  </si>
  <si>
    <t>T3036</t>
  </si>
  <si>
    <t>T4001</t>
  </si>
  <si>
    <t>C4001</t>
  </si>
  <si>
    <t>学校名</t>
    <rPh sb="0" eb="3">
      <t>ガッコウメイ</t>
    </rPh>
    <phoneticPr fontId="1"/>
  </si>
  <si>
    <t>東淀川高等学校</t>
  </si>
  <si>
    <t>旭高等学校</t>
  </si>
  <si>
    <t>桜宮高等学校</t>
  </si>
  <si>
    <t>東高等学校</t>
  </si>
  <si>
    <t>汎愛高等学校</t>
  </si>
  <si>
    <t>清水谷高等学校</t>
  </si>
  <si>
    <t>夕陽丘高等学校</t>
  </si>
  <si>
    <t>港高等学校</t>
  </si>
  <si>
    <t>阿倍野高等学校</t>
  </si>
  <si>
    <t>東住吉高等学校</t>
  </si>
  <si>
    <t>阪南高等学校</t>
  </si>
  <si>
    <t>池田高等学校</t>
  </si>
  <si>
    <t>渋谷高等学校</t>
  </si>
  <si>
    <t>桜塚高等学校</t>
  </si>
  <si>
    <t>豊島高等学校</t>
  </si>
  <si>
    <t>刀根山高等学校</t>
  </si>
  <si>
    <t>箕面高等学校</t>
  </si>
  <si>
    <t>春日丘高等学校</t>
  </si>
  <si>
    <t>茨木西高等学校</t>
  </si>
  <si>
    <t>北摂つばさ高等学校</t>
  </si>
  <si>
    <t>吹田高等学校</t>
  </si>
  <si>
    <t>吹田東高等学校</t>
  </si>
  <si>
    <t>北千里高等学校</t>
  </si>
  <si>
    <t>山田高等学校</t>
  </si>
  <si>
    <t>三島高等学校</t>
  </si>
  <si>
    <t>高槻北高等学校</t>
  </si>
  <si>
    <t>芥川高等学校</t>
  </si>
  <si>
    <t>阿武野高等学校</t>
  </si>
  <si>
    <t>大冠高等学校</t>
  </si>
  <si>
    <t>摂津高等学校</t>
  </si>
  <si>
    <t>寝屋川高等学校</t>
  </si>
  <si>
    <t>西寝屋川高等学校</t>
  </si>
  <si>
    <t>北かわち皐が丘高等学校</t>
  </si>
  <si>
    <t>枚方高等学校</t>
  </si>
  <si>
    <t>長尾高等学校</t>
  </si>
  <si>
    <t>牧野高等学校</t>
  </si>
  <si>
    <t>香里丘高等学校</t>
  </si>
  <si>
    <t>枚方津田高等学校</t>
  </si>
  <si>
    <t>いちりつ高等学校</t>
  </si>
  <si>
    <t>守口東高等学校</t>
  </si>
  <si>
    <t>門真西高等学校</t>
  </si>
  <si>
    <t>野崎高等学校</t>
  </si>
  <si>
    <t>緑風冠高等学校</t>
  </si>
  <si>
    <t>交野高等学校</t>
  </si>
  <si>
    <t>布施高等学校</t>
  </si>
  <si>
    <t>花園高等学校</t>
  </si>
  <si>
    <t>みどり清朋高等学校</t>
  </si>
  <si>
    <t>山本高等学校</t>
  </si>
  <si>
    <t>八尾高等学校</t>
  </si>
  <si>
    <t>八尾翠翔高等学校</t>
  </si>
  <si>
    <t>大塚高等学校</t>
  </si>
  <si>
    <t>河南高等学校</t>
  </si>
  <si>
    <t>富田林高等学校</t>
  </si>
  <si>
    <t>金剛高等学校</t>
  </si>
  <si>
    <t>懐風館高等学校</t>
  </si>
  <si>
    <t>長野高等学校</t>
  </si>
  <si>
    <t>藤井寺高等学校</t>
  </si>
  <si>
    <t>狭山高等学校</t>
  </si>
  <si>
    <t>登美丘高等学校</t>
  </si>
  <si>
    <t>泉陽高等学校</t>
  </si>
  <si>
    <t>金岡高等学校</t>
  </si>
  <si>
    <t>東百舌鳥高等学校</t>
  </si>
  <si>
    <t>堺西高等学校</t>
  </si>
  <si>
    <t>福泉高等学校</t>
  </si>
  <si>
    <t>堺上高等学校</t>
  </si>
  <si>
    <t>泉大津高等学校</t>
  </si>
  <si>
    <t>信太高等学校</t>
  </si>
  <si>
    <t>高石高等学校</t>
  </si>
  <si>
    <t>和泉高等学校</t>
  </si>
  <si>
    <t>久米田高等学校</t>
  </si>
  <si>
    <t>佐野高等学校</t>
  </si>
  <si>
    <t>日根野高等学校</t>
  </si>
  <si>
    <t>貝塚南高等学校</t>
  </si>
  <si>
    <t>りんくう翔南高等学校</t>
  </si>
  <si>
    <t>柴島高等学校</t>
  </si>
  <si>
    <t>咲くやこの花高等学校</t>
  </si>
  <si>
    <t>大正白稜高等学校</t>
  </si>
  <si>
    <t>今宮高等学校</t>
  </si>
  <si>
    <t>千里青雲高等学校</t>
  </si>
  <si>
    <t>福井高等学校</t>
  </si>
  <si>
    <t>枚方なぎさ高等学校</t>
  </si>
  <si>
    <t>芦間高等学校</t>
  </si>
  <si>
    <t>門真なみはや高等学校</t>
  </si>
  <si>
    <t>枚岡樟風高等学校</t>
  </si>
  <si>
    <t>八尾北高等学校</t>
  </si>
  <si>
    <t>松原高等学校</t>
  </si>
  <si>
    <t>堺東高等学校</t>
  </si>
  <si>
    <t>成美高等学校</t>
  </si>
  <si>
    <t>伯太高等学校</t>
  </si>
  <si>
    <t>貝塚高等学校</t>
  </si>
  <si>
    <t>東住吉総合高等学校</t>
  </si>
  <si>
    <t>淀川清流高等学校</t>
  </si>
  <si>
    <t>成城高等学校</t>
  </si>
  <si>
    <t>長吉高等学校</t>
  </si>
  <si>
    <t>箕面東高等学校</t>
  </si>
  <si>
    <t>布施北高等学校</t>
  </si>
  <si>
    <t>和泉総合高等学校</t>
  </si>
  <si>
    <t>西成高等学校</t>
  </si>
  <si>
    <t>岬高等学校</t>
  </si>
  <si>
    <t>市岡高等学校</t>
  </si>
  <si>
    <t>教育センター附属高等学校</t>
  </si>
  <si>
    <t>槻の木高等学校</t>
  </si>
  <si>
    <t>鳳高等学校</t>
  </si>
  <si>
    <t>大阪わかば高等学校</t>
  </si>
  <si>
    <t>中央高等学校</t>
  </si>
  <si>
    <t>園芸高等学校</t>
  </si>
  <si>
    <t>農芸高等学校</t>
  </si>
  <si>
    <t>東淀工業高等学校</t>
  </si>
  <si>
    <t>淀川工科高等学校</t>
  </si>
  <si>
    <t>都島工業高等学校</t>
  </si>
  <si>
    <t>西野田工科高等学校</t>
  </si>
  <si>
    <t>泉尾工業高等学校</t>
  </si>
  <si>
    <t>生野工業高等学校</t>
  </si>
  <si>
    <t>今宮工科高等学校</t>
  </si>
  <si>
    <t>工芸高等学校</t>
  </si>
  <si>
    <t>茨木工科高等学校</t>
  </si>
  <si>
    <t>城東工科高等学校</t>
  </si>
  <si>
    <t>布施工科高等学校</t>
  </si>
  <si>
    <t>東大阪みらい工科高等学校</t>
  </si>
  <si>
    <t>藤井寺工科高等学校</t>
  </si>
  <si>
    <t>堺工科高等学校</t>
  </si>
  <si>
    <t>佐野工科高等学校</t>
  </si>
  <si>
    <t>港南造形高等学校</t>
  </si>
  <si>
    <t>淀商業高等学校</t>
  </si>
  <si>
    <t>鶴見商業高等学校</t>
  </si>
  <si>
    <t>大阪ビジネスフロンティア高等学校</t>
  </si>
  <si>
    <t>住吉商業高等学校</t>
  </si>
  <si>
    <t>住吉高等学校</t>
  </si>
  <si>
    <t>千里高等学校</t>
  </si>
  <si>
    <t>泉北高等学校</t>
  </si>
  <si>
    <t>水都国際高等学校</t>
  </si>
  <si>
    <t>桜和高等学校</t>
  </si>
  <si>
    <t>北野高等学校</t>
  </si>
  <si>
    <t>大手前高等学校</t>
  </si>
  <si>
    <t>高津高等学校</t>
  </si>
  <si>
    <t>天王寺高等学校</t>
  </si>
  <si>
    <t>豊中高等学校</t>
  </si>
  <si>
    <t>茨木高等学校</t>
  </si>
  <si>
    <t>四條畷高等学校</t>
  </si>
  <si>
    <t>生野高等学校</t>
  </si>
  <si>
    <t>三国丘高等学校</t>
  </si>
  <si>
    <t>岸和田高等学校</t>
  </si>
  <si>
    <t>大阪南視覚支援学校</t>
  </si>
  <si>
    <t>大阪北視覚支援学校</t>
  </si>
  <si>
    <t>生野聴覚支援学校</t>
  </si>
  <si>
    <t>堺聴覚支援学校</t>
  </si>
  <si>
    <t>だいせん聴覚高等支援学校</t>
  </si>
  <si>
    <t>中央聴覚支援学校</t>
  </si>
  <si>
    <t>高槻支援学校</t>
  </si>
  <si>
    <t>八尾支援学校</t>
  </si>
  <si>
    <t>富田林支援学校</t>
  </si>
  <si>
    <t>佐野支援学校</t>
  </si>
  <si>
    <t>豊中支援学校</t>
  </si>
  <si>
    <t>寝屋川支援学校</t>
  </si>
  <si>
    <t>和泉支援学校</t>
  </si>
  <si>
    <t>守口支援学校</t>
  </si>
  <si>
    <t>吹田支援学校</t>
  </si>
  <si>
    <t>泉北高等支援学校</t>
  </si>
  <si>
    <t>摂津支援学校</t>
  </si>
  <si>
    <t>泉南支援学校</t>
  </si>
  <si>
    <t>枚方支援学校</t>
  </si>
  <si>
    <t>西浦支援学校</t>
  </si>
  <si>
    <t>思斉支援学校</t>
  </si>
  <si>
    <t>難波支援学校</t>
  </si>
  <si>
    <t>生野支援学校</t>
  </si>
  <si>
    <t>住之江支援学校</t>
  </si>
  <si>
    <t>東淀川支援学校</t>
  </si>
  <si>
    <t>出来島支援学校</t>
  </si>
  <si>
    <t>たまがわ高等支援学校</t>
  </si>
  <si>
    <t>とりかい高等支援学校</t>
  </si>
  <si>
    <t>すながわ高等支援学校</t>
  </si>
  <si>
    <t>むらの高等支援学校</t>
  </si>
  <si>
    <t>なにわ高等支援学校</t>
  </si>
  <si>
    <t>堺支援学校</t>
  </si>
  <si>
    <t>茨木支援学校</t>
  </si>
  <si>
    <t>東大阪支援学校</t>
  </si>
  <si>
    <t>岸和田支援学校</t>
  </si>
  <si>
    <t>藤井寺支援学校</t>
  </si>
  <si>
    <t>交野支援学校</t>
  </si>
  <si>
    <t>箕面支援学校</t>
  </si>
  <si>
    <t>中津支援学校</t>
  </si>
  <si>
    <t>光陽支援学校</t>
  </si>
  <si>
    <t>西淀川支援学校</t>
  </si>
  <si>
    <t>平野支援学校</t>
  </si>
  <si>
    <t>東住吉支援学校</t>
  </si>
  <si>
    <t>刀根山支援学校</t>
  </si>
  <si>
    <t>羽曳野支援学校</t>
  </si>
  <si>
    <t>富田林中学校</t>
  </si>
  <si>
    <t>咲くやこの花中学校</t>
  </si>
  <si>
    <t>水都国際中学校</t>
  </si>
  <si>
    <t>教育センター附属高校窓明分校</t>
    <phoneticPr fontId="1"/>
  </si>
  <si>
    <t>豊中高校能勢分校</t>
    <phoneticPr fontId="1"/>
  </si>
  <si>
    <t>桜塚高等学校（定時制）</t>
  </si>
  <si>
    <t>春日丘高等学校（定時制）</t>
  </si>
  <si>
    <t>寝屋川高等学校（定時制）</t>
  </si>
  <si>
    <t>布施高等学校（定時制）</t>
  </si>
  <si>
    <t>成城高等学校（定時制）</t>
  </si>
  <si>
    <t>和泉総合高等学校（定時制）</t>
  </si>
  <si>
    <t>都島工業高等学校（定時制）</t>
  </si>
  <si>
    <t>西野田工科高等学校（定時制）</t>
  </si>
  <si>
    <t>今宮工科高等学校（定時制）</t>
  </si>
  <si>
    <t>工芸高等学校（定時制）</t>
  </si>
  <si>
    <t>茨木工科高等学校（定時制）</t>
  </si>
  <si>
    <t>藤井寺工科高等学校（定時制）</t>
  </si>
  <si>
    <t>堺工科高等学校（定時制）</t>
  </si>
  <si>
    <t>佐野工科高等学校（定時制）</t>
  </si>
  <si>
    <t>大手前高等学校（定時制）</t>
  </si>
  <si>
    <t>三国丘高等学校（定時制）</t>
  </si>
  <si>
    <t>桃谷高等学校（定時制）</t>
  </si>
  <si>
    <t>桃谷高等学校（通信制）</t>
    <rPh sb="7" eb="10">
      <t>ツウシンセイ</t>
    </rPh>
    <phoneticPr fontId="1"/>
  </si>
  <si>
    <t>堺支援学校大手前分校</t>
    <phoneticPr fontId="1"/>
  </si>
  <si>
    <t>交野支援学校四條畷校</t>
    <phoneticPr fontId="1"/>
  </si>
  <si>
    <t>「行事名」に学校行事や学校独自の休業日を記載し、休業日としてカウントできているか。</t>
    <rPh sb="1" eb="4">
      <t>ギョウジメイ</t>
    </rPh>
    <rPh sb="6" eb="10">
      <t>ガッコウギョウジ</t>
    </rPh>
    <rPh sb="11" eb="15">
      <t>ガッコウドクジ</t>
    </rPh>
    <rPh sb="16" eb="19">
      <t>キュウギョウビ</t>
    </rPh>
    <rPh sb="20" eb="22">
      <t>キサイ</t>
    </rPh>
    <rPh sb="24" eb="27">
      <t>キュウギョウビ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</si>
</sst>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d\(aaa\)"/>
    <numFmt numFmtId="177" formatCode="#,##0&quot;日&quot;"/>
    <numFmt numFmtId="178" formatCode="h:mm;@"/>
    <numFmt numFmtId="179" formatCode="##&quot;:&quot;##"/>
    <numFmt numFmtId="180" formatCode="[h]:mm"/>
    <numFmt numFmtId="181" formatCode="00&quot;:&quot;00"/>
    <numFmt numFmtId="182" formatCode="h:mm;;;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.5"/>
      <color theme="1"/>
      <name val="Meiryo UI"/>
      <family val="3"/>
      <charset val="128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Segoe UI Symbo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auto="1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56" fontId="0" fillId="0" borderId="0" xfId="0" applyNumberFormat="1">
      <alignment vertical="center"/>
    </xf>
    <xf numFmtId="56" fontId="0" fillId="0" borderId="1" xfId="0" applyNumberFormat="1" applyBorder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quotePrefix="1" applyFo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9" fontId="2" fillId="0" borderId="0" xfId="0" applyNumberFormat="1" applyFont="1" applyBorder="1" applyAlignment="1">
      <alignment horizontal="right" vertical="center"/>
    </xf>
    <xf numFmtId="0" fontId="2" fillId="0" borderId="23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176" fontId="2" fillId="0" borderId="25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7" fontId="4" fillId="0" borderId="4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2" borderId="13" xfId="0" applyFill="1" applyBorder="1" applyAlignment="1">
      <alignment horizontal="centerContinuous" vertical="center"/>
    </xf>
    <xf numFmtId="0" fontId="0" fillId="4" borderId="11" xfId="0" applyFill="1" applyBorder="1" applyAlignment="1">
      <alignment horizontal="centerContinuous" vertical="center"/>
    </xf>
    <xf numFmtId="0" fontId="0" fillId="4" borderId="12" xfId="0" applyFill="1" applyBorder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0" fillId="0" borderId="0" xfId="0" applyFont="1">
      <alignment vertical="center"/>
    </xf>
    <xf numFmtId="0" fontId="2" fillId="0" borderId="22" xfId="0" applyFont="1" applyBorder="1" applyAlignment="1">
      <alignment vertical="center" shrinkToFit="1"/>
    </xf>
    <xf numFmtId="0" fontId="2" fillId="0" borderId="2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 wrapText="1"/>
    </xf>
    <xf numFmtId="0" fontId="0" fillId="2" borderId="12" xfId="0" applyFill="1" applyBorder="1" applyAlignment="1">
      <alignment horizontal="centerContinuous" vertical="center"/>
    </xf>
    <xf numFmtId="0" fontId="11" fillId="0" borderId="0" xfId="0" applyFont="1">
      <alignment vertical="center"/>
    </xf>
    <xf numFmtId="20" fontId="2" fillId="0" borderId="0" xfId="0" applyNumberFormat="1" applyFont="1">
      <alignment vertical="center"/>
    </xf>
    <xf numFmtId="180" fontId="2" fillId="0" borderId="0" xfId="0" applyNumberFormat="1" applyFont="1">
      <alignment vertical="center"/>
    </xf>
    <xf numFmtId="181" fontId="2" fillId="0" borderId="3" xfId="0" applyNumberFormat="1" applyFont="1" applyBorder="1">
      <alignment vertical="center"/>
    </xf>
    <xf numFmtId="0" fontId="2" fillId="0" borderId="22" xfId="0" applyFont="1" applyBorder="1" applyAlignment="1">
      <alignment horizontal="center" vertical="center" shrinkToFit="1"/>
    </xf>
    <xf numFmtId="181" fontId="2" fillId="0" borderId="26" xfId="0" applyNumberFormat="1" applyFont="1" applyBorder="1">
      <alignment vertical="center"/>
    </xf>
    <xf numFmtId="0" fontId="7" fillId="0" borderId="2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181" fontId="2" fillId="0" borderId="21" xfId="0" applyNumberFormat="1" applyFont="1" applyBorder="1">
      <alignment vertical="center"/>
    </xf>
    <xf numFmtId="181" fontId="2" fillId="0" borderId="22" xfId="0" applyNumberFormat="1" applyFont="1" applyBorder="1">
      <alignment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25" xfId="0" applyNumberFormat="1" applyFont="1" applyBorder="1" applyAlignment="1">
      <alignment horizontal="center" vertical="center" shrinkToFit="1"/>
    </xf>
    <xf numFmtId="0" fontId="2" fillId="0" borderId="20" xfId="0" applyNumberFormat="1" applyFont="1" applyBorder="1" applyAlignment="1">
      <alignment horizontal="center" vertical="center" shrinkToFit="1"/>
    </xf>
    <xf numFmtId="177" fontId="4" fillId="0" borderId="31" xfId="0" applyNumberFormat="1" applyFont="1" applyBorder="1" applyAlignment="1">
      <alignment horizontal="right" vertical="center" wrapText="1"/>
    </xf>
    <xf numFmtId="177" fontId="4" fillId="0" borderId="21" xfId="0" applyNumberFormat="1" applyFont="1" applyBorder="1" applyAlignment="1">
      <alignment horizontal="right" vertical="center" wrapText="1"/>
    </xf>
    <xf numFmtId="177" fontId="4" fillId="0" borderId="4" xfId="0" applyNumberFormat="1" applyFont="1" applyBorder="1" applyAlignment="1">
      <alignment horizontal="right" vertical="center" wrapText="1"/>
    </xf>
    <xf numFmtId="182" fontId="2" fillId="0" borderId="26" xfId="0" applyNumberFormat="1" applyFont="1" applyBorder="1" applyAlignment="1">
      <alignment horizontal="right" vertical="center"/>
    </xf>
    <xf numFmtId="182" fontId="2" fillId="0" borderId="2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80" fontId="0" fillId="0" borderId="27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29" xfId="0" applyFont="1" applyBorder="1" applyAlignment="1">
      <alignment horizontal="center" vertical="center" shrinkToFit="1"/>
    </xf>
    <xf numFmtId="176" fontId="2" fillId="0" borderId="26" xfId="0" applyNumberFormat="1" applyFont="1" applyBorder="1" applyAlignment="1">
      <alignment vertical="center" shrinkToFit="1"/>
    </xf>
    <xf numFmtId="176" fontId="2" fillId="0" borderId="19" xfId="0" applyNumberFormat="1" applyFont="1" applyBorder="1" applyAlignment="1">
      <alignment vertical="center" shrinkToFit="1"/>
    </xf>
    <xf numFmtId="176" fontId="2" fillId="0" borderId="22" xfId="0" applyNumberFormat="1" applyFont="1" applyBorder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8" fillId="0" borderId="0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Border="1">
      <alignment vertical="center"/>
    </xf>
    <xf numFmtId="14" fontId="8" fillId="0" borderId="0" xfId="0" applyNumberFormat="1" applyFont="1">
      <alignment vertical="center"/>
    </xf>
    <xf numFmtId="14" fontId="12" fillId="0" borderId="45" xfId="0" applyNumberFormat="1" applyFont="1" applyBorder="1" applyAlignment="1">
      <alignment horizontal="center" vertical="center"/>
    </xf>
    <xf numFmtId="14" fontId="12" fillId="0" borderId="12" xfId="0" applyNumberFormat="1" applyFont="1" applyBorder="1" applyAlignment="1">
      <alignment horizontal="center" vertical="center"/>
    </xf>
    <xf numFmtId="180" fontId="0" fillId="0" borderId="39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7" fillId="0" borderId="0" xfId="0" applyFont="1">
      <alignment vertical="center"/>
    </xf>
    <xf numFmtId="181" fontId="2" fillId="0" borderId="48" xfId="0" applyNumberFormat="1" applyFont="1" applyBorder="1">
      <alignment vertical="center"/>
    </xf>
    <xf numFmtId="181" fontId="2" fillId="0" borderId="49" xfId="0" applyNumberFormat="1" applyFont="1" applyBorder="1">
      <alignment vertical="center"/>
    </xf>
    <xf numFmtId="178" fontId="2" fillId="0" borderId="34" xfId="0" applyNumberFormat="1" applyFont="1" applyBorder="1" applyAlignment="1">
      <alignment horizontal="center" vertical="center" shrinkToFit="1"/>
    </xf>
    <xf numFmtId="178" fontId="2" fillId="0" borderId="35" xfId="0" applyNumberFormat="1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182" fontId="2" fillId="0" borderId="50" xfId="0" applyNumberFormat="1" applyFont="1" applyBorder="1" applyAlignment="1">
      <alignment horizontal="right" vertical="center"/>
    </xf>
    <xf numFmtId="182" fontId="2" fillId="0" borderId="51" xfId="0" applyNumberFormat="1" applyFont="1" applyBorder="1" applyAlignment="1">
      <alignment horizontal="right" vertical="center"/>
    </xf>
    <xf numFmtId="182" fontId="2" fillId="0" borderId="52" xfId="0" applyNumberFormat="1" applyFont="1" applyBorder="1" applyAlignment="1">
      <alignment horizontal="right" vertical="center"/>
    </xf>
    <xf numFmtId="180" fontId="2" fillId="0" borderId="53" xfId="0" applyNumberFormat="1" applyFont="1" applyBorder="1">
      <alignment vertical="center"/>
    </xf>
    <xf numFmtId="0" fontId="2" fillId="0" borderId="54" xfId="0" applyFont="1" applyBorder="1" applyAlignment="1">
      <alignment horizontal="center" vertical="center" shrinkToFit="1"/>
    </xf>
    <xf numFmtId="177" fontId="4" fillId="0" borderId="50" xfId="0" applyNumberFormat="1" applyFont="1" applyBorder="1" applyAlignment="1">
      <alignment horizontal="right" vertical="center" wrapText="1"/>
    </xf>
    <xf numFmtId="177" fontId="4" fillId="0" borderId="55" xfId="0" applyNumberFormat="1" applyFont="1" applyBorder="1" applyAlignment="1">
      <alignment horizontal="right" vertical="center" wrapText="1"/>
    </xf>
    <xf numFmtId="177" fontId="4" fillId="0" borderId="52" xfId="0" applyNumberFormat="1" applyFont="1" applyBorder="1" applyAlignment="1">
      <alignment horizontal="right" vertical="center" wrapText="1"/>
    </xf>
    <xf numFmtId="177" fontId="4" fillId="0" borderId="56" xfId="0" applyNumberFormat="1" applyFont="1" applyBorder="1" applyAlignment="1">
      <alignment horizontal="right" vertical="center" wrapText="1"/>
    </xf>
    <xf numFmtId="177" fontId="4" fillId="0" borderId="57" xfId="0" applyNumberFormat="1" applyFont="1" applyFill="1" applyBorder="1" applyAlignment="1">
      <alignment horizontal="right" vertical="center" wrapText="1"/>
    </xf>
    <xf numFmtId="177" fontId="4" fillId="0" borderId="58" xfId="0" applyNumberFormat="1" applyFont="1" applyBorder="1" applyAlignment="1">
      <alignment horizontal="right" vertical="center" wrapText="1"/>
    </xf>
    <xf numFmtId="0" fontId="2" fillId="0" borderId="3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5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 shrinkToFit="1"/>
    </xf>
    <xf numFmtId="181" fontId="2" fillId="0" borderId="60" xfId="0" applyNumberFormat="1" applyFont="1" applyBorder="1">
      <alignment vertical="center"/>
    </xf>
    <xf numFmtId="182" fontId="2" fillId="0" borderId="61" xfId="0" applyNumberFormat="1" applyFont="1" applyBorder="1" applyAlignment="1">
      <alignment horizontal="right" vertical="center"/>
    </xf>
    <xf numFmtId="0" fontId="2" fillId="0" borderId="62" xfId="0" applyNumberFormat="1" applyFont="1" applyBorder="1" applyAlignment="1">
      <alignment horizontal="center" vertical="center" shrinkToFit="1"/>
    </xf>
    <xf numFmtId="182" fontId="2" fillId="0" borderId="63" xfId="0" applyNumberFormat="1" applyFont="1" applyBorder="1" applyAlignment="1">
      <alignment horizontal="right" vertical="center"/>
    </xf>
    <xf numFmtId="181" fontId="2" fillId="0" borderId="64" xfId="0" applyNumberFormat="1" applyFont="1" applyBorder="1">
      <alignment vertical="center"/>
    </xf>
    <xf numFmtId="0" fontId="2" fillId="0" borderId="66" xfId="0" applyNumberFormat="1" applyFont="1" applyBorder="1" applyAlignment="1">
      <alignment horizontal="center" vertical="center" shrinkToFit="1"/>
    </xf>
    <xf numFmtId="177" fontId="4" fillId="0" borderId="65" xfId="0" applyNumberFormat="1" applyFont="1" applyBorder="1" applyAlignment="1">
      <alignment horizontal="right" vertical="center" wrapText="1"/>
    </xf>
    <xf numFmtId="182" fontId="2" fillId="0" borderId="67" xfId="0" applyNumberFormat="1" applyFont="1" applyBorder="1" applyAlignment="1">
      <alignment horizontal="right" vertical="center"/>
    </xf>
    <xf numFmtId="180" fontId="2" fillId="0" borderId="57" xfId="0" applyNumberFormat="1" applyFont="1" applyBorder="1">
      <alignment vertical="center"/>
    </xf>
    <xf numFmtId="0" fontId="6" fillId="0" borderId="14" xfId="0" applyFont="1" applyFill="1" applyBorder="1">
      <alignment vertical="center"/>
    </xf>
    <xf numFmtId="0" fontId="6" fillId="0" borderId="4" xfId="0" applyFont="1" applyFill="1" applyBorder="1">
      <alignment vertical="center"/>
    </xf>
    <xf numFmtId="182" fontId="2" fillId="0" borderId="68" xfId="0" applyNumberFormat="1" applyFont="1" applyBorder="1" applyAlignment="1">
      <alignment horizontal="right" vertical="center"/>
    </xf>
    <xf numFmtId="180" fontId="2" fillId="0" borderId="4" xfId="0" applyNumberFormat="1" applyFont="1" applyBorder="1">
      <alignment vertical="center"/>
    </xf>
    <xf numFmtId="0" fontId="2" fillId="0" borderId="69" xfId="0" applyNumberFormat="1" applyFont="1" applyBorder="1" applyAlignment="1">
      <alignment horizontal="center" vertical="center" shrinkToFit="1"/>
    </xf>
    <xf numFmtId="181" fontId="2" fillId="0" borderId="31" xfId="0" applyNumberFormat="1" applyFont="1" applyBorder="1">
      <alignment vertical="center"/>
    </xf>
    <xf numFmtId="0" fontId="0" fillId="0" borderId="1" xfId="0" applyBorder="1" applyAlignment="1">
      <alignment vertical="center"/>
    </xf>
    <xf numFmtId="0" fontId="18" fillId="0" borderId="0" xfId="0" applyFont="1">
      <alignment vertical="center"/>
    </xf>
    <xf numFmtId="0" fontId="12" fillId="0" borderId="1" xfId="0" applyFont="1" applyBorder="1" applyAlignment="1">
      <alignment vertical="center" shrinkToFit="1"/>
    </xf>
    <xf numFmtId="0" fontId="12" fillId="0" borderId="2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2" fillId="0" borderId="37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14" fontId="12" fillId="0" borderId="41" xfId="0" applyNumberFormat="1" applyFont="1" applyBorder="1" applyAlignment="1">
      <alignment horizontal="center" vertical="center"/>
    </xf>
    <xf numFmtId="14" fontId="12" fillId="0" borderId="42" xfId="0" applyNumberFormat="1" applyFont="1" applyBorder="1" applyAlignment="1">
      <alignment horizontal="center" vertical="center"/>
    </xf>
    <xf numFmtId="14" fontId="12" fillId="0" borderId="43" xfId="0" applyNumberFormat="1" applyFont="1" applyBorder="1" applyAlignment="1">
      <alignment horizontal="center" vertical="center"/>
    </xf>
    <xf numFmtId="14" fontId="12" fillId="0" borderId="44" xfId="0" applyNumberFormat="1" applyFont="1" applyBorder="1" applyAlignment="1">
      <alignment horizontal="center" vertical="center"/>
    </xf>
    <xf numFmtId="14" fontId="12" fillId="0" borderId="45" xfId="0" applyNumberFormat="1" applyFont="1" applyBorder="1" applyAlignment="1">
      <alignment horizontal="center" vertical="center"/>
    </xf>
    <xf numFmtId="14" fontId="12" fillId="0" borderId="11" xfId="0" applyNumberFormat="1" applyFont="1" applyBorder="1" applyAlignment="1">
      <alignment horizontal="center" vertical="center"/>
    </xf>
    <xf numFmtId="14" fontId="12" fillId="0" borderId="12" xfId="0" applyNumberFormat="1" applyFont="1" applyBorder="1" applyAlignment="1">
      <alignment horizontal="center" vertical="center"/>
    </xf>
    <xf numFmtId="14" fontId="12" fillId="0" borderId="39" xfId="0" applyNumberFormat="1" applyFont="1" applyBorder="1" applyAlignment="1">
      <alignment horizontal="center" vertical="center"/>
    </xf>
    <xf numFmtId="14" fontId="12" fillId="0" borderId="13" xfId="0" applyNumberFormat="1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45" xfId="0" applyFont="1" applyBorder="1" applyAlignment="1">
      <alignment vertical="center" shrinkToFit="1"/>
    </xf>
    <xf numFmtId="0" fontId="12" fillId="0" borderId="39" xfId="0" applyFont="1" applyBorder="1" applyAlignment="1">
      <alignment vertical="center" shrinkToFit="1"/>
    </xf>
    <xf numFmtId="0" fontId="12" fillId="0" borderId="13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14" fontId="8" fillId="0" borderId="41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 shrinkToFit="1"/>
    </xf>
    <xf numFmtId="0" fontId="8" fillId="0" borderId="12" xfId="0" applyNumberFormat="1" applyFont="1" applyBorder="1" applyAlignment="1">
      <alignment horizontal="center" vertical="center" shrinkToFit="1"/>
    </xf>
    <xf numFmtId="0" fontId="8" fillId="0" borderId="13" xfId="0" applyNumberFormat="1" applyFont="1" applyBorder="1" applyAlignment="1">
      <alignment horizontal="center" vertical="center" shrinkToFit="1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</cellXfs>
  <cellStyles count="1">
    <cellStyle name="標準" xfId="0" builtinId="0"/>
  </cellStyles>
  <dxfs count="905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rgb="FFFF0000"/>
      </font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rgb="FFFF0000"/>
      </font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rgb="FFFF0000"/>
      </font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rgb="FFFF0000"/>
      </font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rgb="FFFF0000"/>
      </font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rgb="FFFF0000"/>
      </font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rgb="FFFF0000"/>
      </font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rgb="FFFF0000"/>
      </font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rgb="FFFF0000"/>
      </font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rgb="FFFF0000"/>
      </font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rgb="FFFF0000"/>
      </font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rgb="FFFF0000"/>
      </font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rgb="FFFF0000"/>
      </font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70C0"/>
      </font>
      <fill>
        <patternFill>
          <bgColor theme="8" tint="0.79998168889431442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FFCCFF"/>
      <color rgb="FFCCECFF"/>
      <color rgb="FF6699FF"/>
      <color rgb="FFCCFFFF"/>
      <color rgb="FFCCCCFF"/>
      <color rgb="FFFFFFFF"/>
      <color rgb="FFF1F47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44821</xdr:colOff>
      <xdr:row>20</xdr:row>
      <xdr:rowOff>17931</xdr:rowOff>
    </xdr:from>
    <xdr:to>
      <xdr:col>8</xdr:col>
      <xdr:colOff>371393</xdr:colOff>
      <xdr:row>34</xdr:row>
      <xdr:rowOff>161366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5400000">
          <a:off x="4663566" y="7142951"/>
          <a:ext cx="3406588" cy="326572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38</xdr:row>
          <xdr:rowOff>9525</xdr:rowOff>
        </xdr:from>
        <xdr:to>
          <xdr:col>1</xdr:col>
          <xdr:colOff>276225</xdr:colOff>
          <xdr:row>39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39</xdr:row>
          <xdr:rowOff>9525</xdr:rowOff>
        </xdr:from>
        <xdr:to>
          <xdr:col>1</xdr:col>
          <xdr:colOff>276225</xdr:colOff>
          <xdr:row>40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42</xdr:row>
          <xdr:rowOff>9525</xdr:rowOff>
        </xdr:from>
        <xdr:to>
          <xdr:col>1</xdr:col>
          <xdr:colOff>276225</xdr:colOff>
          <xdr:row>43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43</xdr:row>
          <xdr:rowOff>9525</xdr:rowOff>
        </xdr:from>
        <xdr:to>
          <xdr:col>1</xdr:col>
          <xdr:colOff>276225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43</xdr:row>
          <xdr:rowOff>9525</xdr:rowOff>
        </xdr:from>
        <xdr:to>
          <xdr:col>1</xdr:col>
          <xdr:colOff>276225</xdr:colOff>
          <xdr:row>44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44</xdr:row>
          <xdr:rowOff>9525</xdr:rowOff>
        </xdr:from>
        <xdr:to>
          <xdr:col>1</xdr:col>
          <xdr:colOff>276225</xdr:colOff>
          <xdr:row>45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448235</xdr:colOff>
      <xdr:row>0</xdr:row>
      <xdr:rowOff>201706</xdr:rowOff>
    </xdr:from>
    <xdr:to>
      <xdr:col>2</xdr:col>
      <xdr:colOff>459441</xdr:colOff>
      <xdr:row>2</xdr:row>
      <xdr:rowOff>145677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8235" y="201706"/>
          <a:ext cx="1199030" cy="50426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/>
            <a:t>記入例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195943</xdr:colOff>
      <xdr:row>9</xdr:row>
      <xdr:rowOff>130629</xdr:rowOff>
    </xdr:from>
    <xdr:to>
      <xdr:col>10</xdr:col>
      <xdr:colOff>522515</xdr:colOff>
      <xdr:row>31</xdr:row>
      <xdr:rowOff>119746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 rot="5400000">
          <a:off x="5652950" y="4587242"/>
          <a:ext cx="5018317" cy="326572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435428</xdr:colOff>
      <xdr:row>4</xdr:row>
      <xdr:rowOff>239482</xdr:rowOff>
    </xdr:from>
    <xdr:to>
      <xdr:col>22</xdr:col>
      <xdr:colOff>304800</xdr:colOff>
      <xdr:row>36</xdr:row>
      <xdr:rowOff>174166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4494328" y="1184362"/>
          <a:ext cx="5081452" cy="72727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≪作成上の留意事項≫</a:t>
          </a:r>
          <a:endParaRPr kumimoji="0" lang="en-US" altLang="ja-JP" sz="1800" b="1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活動時間及び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は、自動計算されますので、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6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入力しないでください。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左から順（行事名→休業日→内容→開始時刻→終了時刻→場所→備考）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２．行事名に学校行事等を入力してください。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３．学校が休業日（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授業日及び学校行事以外の日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）の場合は、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休業日の欄に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”休業日”を選択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４．内容の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”練習試合等”は、公式戦以外の試合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（公立校大会や学区大会</a:t>
          </a: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endParaRPr lang="en-US" altLang="ja-JP" sz="11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練習試合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等を含む）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”休養日”は、部活動を行わない日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の場合に選択してください。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５．時刻の入力は、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24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時間形式にて４桁で入力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６．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活動時間は、自動計算されますので入力しない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でください。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７．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１日の活動時間が府方針により定められている時間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（練習にて平日２時間程度、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休日４時間程度）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を超過している場合に赤字で表示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されますので、ご注意ください。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８．２部練習等で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から内容を変更する場合のみ入力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２．左から順（内容→開始時刻→終了時刻）に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変更箇所のみ入力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及び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が正しく入力されている場合に自動計算されます。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から場所及び備考に変更があった場合に変更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195943</xdr:colOff>
      <xdr:row>9</xdr:row>
      <xdr:rowOff>130629</xdr:rowOff>
    </xdr:from>
    <xdr:to>
      <xdr:col>10</xdr:col>
      <xdr:colOff>522515</xdr:colOff>
      <xdr:row>31</xdr:row>
      <xdr:rowOff>119746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 rot="5400000">
          <a:off x="5652950" y="4587242"/>
          <a:ext cx="5018317" cy="326572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435428</xdr:colOff>
      <xdr:row>4</xdr:row>
      <xdr:rowOff>239482</xdr:rowOff>
    </xdr:from>
    <xdr:to>
      <xdr:col>22</xdr:col>
      <xdr:colOff>304800</xdr:colOff>
      <xdr:row>36</xdr:row>
      <xdr:rowOff>174166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14494328" y="1184362"/>
          <a:ext cx="5081452" cy="72727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≪作成上の留意事項≫</a:t>
          </a:r>
          <a:endParaRPr kumimoji="0" lang="en-US" altLang="ja-JP" sz="1800" b="1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活動時間及び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は、自動計算されますので、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6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入力しないでください。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左から順（行事名→休業日→内容→開始時刻→終了時刻→場所→備考）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２．行事名に学校行事等を入力してください。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３．学校が休業日（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授業日及び学校行事以外の日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）の場合は、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休業日の欄に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”休業日”を選択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４．内容の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”練習試合等”は、公式戦以外の試合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（公立校大会や学区大会</a:t>
          </a: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endParaRPr lang="en-US" altLang="ja-JP" sz="11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練習試合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等を含む）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”休養日”は、部活動を行わない日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の場合に選択してください。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５．時刻の入力は、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24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時間形式にて４桁で入力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６．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活動時間は、自動計算されますので入力しない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でください。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７．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１日の活動時間が府方針により定められている時間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（練習にて平日２時間程度、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休日４時間程度）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を超過している場合に赤字で表示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されますので、ご注意ください。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８．２部練習等で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から内容を変更する場合のみ入力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２．左から順（内容→開始時刻→終了時刻）に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変更箇所のみ入力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及び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が正しく入力されている場合に自動計算されます。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から場所及び備考に変更があった場合に変更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195943</xdr:colOff>
      <xdr:row>9</xdr:row>
      <xdr:rowOff>130629</xdr:rowOff>
    </xdr:from>
    <xdr:to>
      <xdr:col>10</xdr:col>
      <xdr:colOff>522515</xdr:colOff>
      <xdr:row>31</xdr:row>
      <xdr:rowOff>119746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 rot="5400000">
          <a:off x="5652950" y="4587242"/>
          <a:ext cx="5018317" cy="326572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435428</xdr:colOff>
      <xdr:row>4</xdr:row>
      <xdr:rowOff>239482</xdr:rowOff>
    </xdr:from>
    <xdr:to>
      <xdr:col>22</xdr:col>
      <xdr:colOff>304800</xdr:colOff>
      <xdr:row>36</xdr:row>
      <xdr:rowOff>174166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14494328" y="1184362"/>
          <a:ext cx="5081452" cy="72727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≪作成上の留意事項≫</a:t>
          </a:r>
          <a:endParaRPr kumimoji="0" lang="en-US" altLang="ja-JP" sz="1800" b="1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活動時間及び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は、自動計算されますので、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6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入力しないでください。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左から順（行事名→休業日→内容→開始時刻→終了時刻→場所→備考）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２．行事名に学校行事等を入力してください。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３．学校が休業日（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授業日及び学校行事以外の日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）の場合は、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休業日の欄に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”休業日”を選択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４．内容の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”練習試合等”は、公式戦以外の試合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（公立校大会や学区大会</a:t>
          </a: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endParaRPr lang="en-US" altLang="ja-JP" sz="11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練習試合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等を含む）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”休養日”は、部活動を行わない日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の場合に選択してください。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５．時刻の入力は、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24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時間形式にて４桁で入力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６．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活動時間は、自動計算されますので入力しない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でください。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７．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１日の活動時間が府方針により定められている時間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（練習にて平日２時間程度、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休日４時間程度）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を超過している場合に赤字で表示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されますので、ご注意ください。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８．２部練習等で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から内容を変更する場合のみ入力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２．左から順（内容→開始時刻→終了時刻）に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変更箇所のみ入力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及び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が正しく入力されている場合に自動計算されます。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から場所及び備考に変更があった場合に変更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195943</xdr:colOff>
      <xdr:row>9</xdr:row>
      <xdr:rowOff>130629</xdr:rowOff>
    </xdr:from>
    <xdr:to>
      <xdr:col>10</xdr:col>
      <xdr:colOff>522515</xdr:colOff>
      <xdr:row>31</xdr:row>
      <xdr:rowOff>119746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 rot="5400000">
          <a:off x="5652950" y="4587242"/>
          <a:ext cx="5018317" cy="326572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435428</xdr:colOff>
      <xdr:row>4</xdr:row>
      <xdr:rowOff>239482</xdr:rowOff>
    </xdr:from>
    <xdr:to>
      <xdr:col>22</xdr:col>
      <xdr:colOff>304800</xdr:colOff>
      <xdr:row>36</xdr:row>
      <xdr:rowOff>174166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14494328" y="1184362"/>
          <a:ext cx="5081452" cy="72727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≪作成上の留意事項≫</a:t>
          </a:r>
          <a:endParaRPr kumimoji="0" lang="en-US" altLang="ja-JP" sz="1800" b="1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活動時間及び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は、自動計算されますので、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6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入力しないでください。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左から順（行事名→休業日→内容→開始時刻→終了時刻→場所→備考）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２．行事名に学校行事等を入力してください。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３．学校が休業日（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授業日及び学校行事以外の日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）の場合は、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休業日の欄に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”休業日”を選択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４．内容の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”練習試合等”は、公式戦以外の試合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（公立校大会や学区大会</a:t>
          </a: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endParaRPr lang="en-US" altLang="ja-JP" sz="11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練習試合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等を含む）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”休養日”は、部活動を行わない日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の場合に選択してください。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５．時刻の入力は、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24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時間形式にて４桁で入力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６．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活動時間は、自動計算されますので入力しない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でください。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７．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１日の活動時間が府方針により定められている時間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（練習にて平日２時間程度、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休日４時間程度）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を超過している場合に赤字で表示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されますので、ご注意ください。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８．２部練習等で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から内容を変更する場合のみ入力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２．左から順（内容→開始時刻→終了時刻）に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変更箇所のみ入力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及び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が正しく入力されている場合に自動計算されます。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から場所及び備考に変更があった場合に変更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195943</xdr:colOff>
      <xdr:row>9</xdr:row>
      <xdr:rowOff>130629</xdr:rowOff>
    </xdr:from>
    <xdr:to>
      <xdr:col>10</xdr:col>
      <xdr:colOff>522515</xdr:colOff>
      <xdr:row>31</xdr:row>
      <xdr:rowOff>119746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 rot="5400000">
          <a:off x="5652950" y="4587242"/>
          <a:ext cx="5018317" cy="326572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435428</xdr:colOff>
      <xdr:row>4</xdr:row>
      <xdr:rowOff>239482</xdr:rowOff>
    </xdr:from>
    <xdr:to>
      <xdr:col>22</xdr:col>
      <xdr:colOff>304800</xdr:colOff>
      <xdr:row>36</xdr:row>
      <xdr:rowOff>174166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4494328" y="1184362"/>
          <a:ext cx="5081452" cy="72727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≪作成上の留意事項≫</a:t>
          </a:r>
          <a:endParaRPr kumimoji="0" lang="en-US" altLang="ja-JP" sz="1800" b="1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活動時間及び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は、自動計算されますので、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6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入力しないでください。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左から順（行事名→休業日→内容→開始時刻→終了時刻→場所→備考）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２．行事名に学校行事等を入力してください。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３．学校が休業日（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授業日及び学校行事以外の日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）の場合は、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休業日の欄に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”休業日”を選択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４．内容の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”練習試合等”は、公式戦以外の試合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（公立校大会や学区大会</a:t>
          </a: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endParaRPr lang="en-US" altLang="ja-JP" sz="11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練習試合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等を含む）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”休養日”は、部活動を行わない日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の場合に選択してください。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５．時刻の入力は、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24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時間形式にて４桁で入力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６．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活動時間は、自動計算されますので入力しない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でください。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７．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１日の活動時間が府方針により定められている時間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（練習にて平日２時間程度、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休日４時間程度）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を超過している場合に赤字で表示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されますので、ご注意ください。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８．２部練習等で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から内容を変更する場合のみ入力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２．左から順（内容→開始時刻→終了時刻）に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変更箇所のみ入力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及び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が正しく入力されている場合に自動計算されます。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から場所及び備考に変更があった場合に変更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</a:t>
          </a:r>
        </a:p>
      </xdr:txBody>
    </xdr:sp>
    <xdr:clientData/>
  </xdr:twoCellAnchor>
  <xdr:twoCellAnchor>
    <xdr:from>
      <xdr:col>10</xdr:col>
      <xdr:colOff>195943</xdr:colOff>
      <xdr:row>9</xdr:row>
      <xdr:rowOff>130629</xdr:rowOff>
    </xdr:from>
    <xdr:to>
      <xdr:col>10</xdr:col>
      <xdr:colOff>522515</xdr:colOff>
      <xdr:row>31</xdr:row>
      <xdr:rowOff>119746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 rot="5400000">
          <a:off x="5690098" y="4595814"/>
          <a:ext cx="5016412" cy="322762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195943</xdr:colOff>
      <xdr:row>9</xdr:row>
      <xdr:rowOff>130629</xdr:rowOff>
    </xdr:from>
    <xdr:to>
      <xdr:col>10</xdr:col>
      <xdr:colOff>522515</xdr:colOff>
      <xdr:row>31</xdr:row>
      <xdr:rowOff>119746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 rot="5400000">
          <a:off x="5652950" y="4587242"/>
          <a:ext cx="5018317" cy="326572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435428</xdr:colOff>
      <xdr:row>4</xdr:row>
      <xdr:rowOff>239482</xdr:rowOff>
    </xdr:from>
    <xdr:to>
      <xdr:col>22</xdr:col>
      <xdr:colOff>304800</xdr:colOff>
      <xdr:row>36</xdr:row>
      <xdr:rowOff>174166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14494328" y="1184362"/>
          <a:ext cx="5081452" cy="72727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≪作成上の留意事項≫</a:t>
          </a:r>
          <a:endParaRPr kumimoji="0" lang="en-US" altLang="ja-JP" sz="1800" b="1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活動時間及び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は、自動計算されますので、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6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入力しないでください。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左から順（行事名→休業日→内容→開始時刻→終了時刻→場所→備考）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２．行事名に学校行事等を入力してください。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３．学校が休業日（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授業日及び学校行事以外の日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）の場合は、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休業日の欄に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”休業日”を選択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４．内容の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”練習試合等”は、公式戦以外の試合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（公立校大会や学区大会</a:t>
          </a: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endParaRPr lang="en-US" altLang="ja-JP" sz="11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練習試合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等を含む）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”休養日”は、部活動を行わない日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の場合に選択してください。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５．時刻の入力は、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24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時間形式にて４桁で入力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６．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活動時間は、自動計算されますので入力しない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でください。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７．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１日の活動時間が府方針により定められている時間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（練習にて平日２時間程度、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休日４時間程度）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を超過している場合に赤字で表示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されますので、ご注意ください。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８．２部練習等で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から内容を変更する場合のみ入力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２．左から順（内容→開始時刻→終了時刻）に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変更箇所のみ入力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及び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が正しく入力されている場合に自動計算されます。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から場所及び備考に変更があった場合に変更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</a:t>
          </a:r>
        </a:p>
      </xdr:txBody>
    </xdr:sp>
    <xdr:clientData/>
  </xdr:twoCellAnchor>
  <xdr:twoCellAnchor>
    <xdr:from>
      <xdr:col>10</xdr:col>
      <xdr:colOff>195943</xdr:colOff>
      <xdr:row>9</xdr:row>
      <xdr:rowOff>130629</xdr:rowOff>
    </xdr:from>
    <xdr:to>
      <xdr:col>10</xdr:col>
      <xdr:colOff>522515</xdr:colOff>
      <xdr:row>31</xdr:row>
      <xdr:rowOff>119746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 rot="5400000">
          <a:off x="5690098" y="4595814"/>
          <a:ext cx="5016412" cy="322762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44821</xdr:colOff>
      <xdr:row>20</xdr:row>
      <xdr:rowOff>17931</xdr:rowOff>
    </xdr:from>
    <xdr:to>
      <xdr:col>8</xdr:col>
      <xdr:colOff>371393</xdr:colOff>
      <xdr:row>34</xdr:row>
      <xdr:rowOff>161366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5400000">
          <a:off x="3222489" y="7340623"/>
          <a:ext cx="3359075" cy="326572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38</xdr:row>
          <xdr:rowOff>9525</xdr:rowOff>
        </xdr:from>
        <xdr:to>
          <xdr:col>1</xdr:col>
          <xdr:colOff>285750</xdr:colOff>
          <xdr:row>39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39</xdr:row>
          <xdr:rowOff>9525</xdr:rowOff>
        </xdr:from>
        <xdr:to>
          <xdr:col>1</xdr:col>
          <xdr:colOff>276225</xdr:colOff>
          <xdr:row>40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42</xdr:row>
          <xdr:rowOff>9525</xdr:rowOff>
        </xdr:from>
        <xdr:to>
          <xdr:col>1</xdr:col>
          <xdr:colOff>285750</xdr:colOff>
          <xdr:row>43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43</xdr:row>
          <xdr:rowOff>9525</xdr:rowOff>
        </xdr:from>
        <xdr:to>
          <xdr:col>1</xdr:col>
          <xdr:colOff>276225</xdr:colOff>
          <xdr:row>44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43</xdr:row>
          <xdr:rowOff>9525</xdr:rowOff>
        </xdr:from>
        <xdr:to>
          <xdr:col>1</xdr:col>
          <xdr:colOff>285750</xdr:colOff>
          <xdr:row>44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44</xdr:row>
          <xdr:rowOff>9525</xdr:rowOff>
        </xdr:from>
        <xdr:to>
          <xdr:col>1</xdr:col>
          <xdr:colOff>276225</xdr:colOff>
          <xdr:row>45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195943</xdr:colOff>
      <xdr:row>9</xdr:row>
      <xdr:rowOff>130629</xdr:rowOff>
    </xdr:from>
    <xdr:to>
      <xdr:col>10</xdr:col>
      <xdr:colOff>522515</xdr:colOff>
      <xdr:row>31</xdr:row>
      <xdr:rowOff>119746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rot="5400000">
          <a:off x="6026330" y="3970022"/>
          <a:ext cx="4180117" cy="326572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435428</xdr:colOff>
      <xdr:row>4</xdr:row>
      <xdr:rowOff>239482</xdr:rowOff>
    </xdr:from>
    <xdr:to>
      <xdr:col>22</xdr:col>
      <xdr:colOff>304800</xdr:colOff>
      <xdr:row>36</xdr:row>
      <xdr:rowOff>174166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4510657" y="1186539"/>
          <a:ext cx="5083629" cy="72716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≪作成上の留意事項≫</a:t>
          </a:r>
          <a:endParaRPr kumimoji="0" lang="en-US" altLang="ja-JP" sz="1800" b="1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活動時間及び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（赤枠内）は、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6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自動計算されますので、入力しないでください。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左から順（行事名→休業日→内容→開始時刻→終了時刻→場所→備考）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２．行事名に学校行事等を入力してください。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３．学校が休業日（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授業日及び学校行事以外の日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）の場合は、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休業日の欄に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”休業日”を選択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４．内容の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”練習試合等”は、公式戦以外の試合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（公立校大会や学区大会</a:t>
          </a: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endParaRPr lang="en-US" altLang="ja-JP" sz="11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練習試合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等を含む）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”休養日”は、部活動を行わない日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の場合に選択してください。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５．時刻の入力は、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24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時間形式にて４桁で入力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６．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活動時間は、自動計算されますので入力しない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でください。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７．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１日の活動時間が府方針により定められている時間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（練習にて平日２時間程度、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休日４時間程度）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を超過している場合に赤字で表示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されますので、ご注意ください。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８．２部練習等で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から内容を変更する場合のみ入力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２．左から順（内容→開始時刻→終了時刻）に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変更箇所のみ入力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及び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が正しく入力されている場合に自動計算されます。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から場所及び備考に変更があった場合に変更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</a:t>
          </a:r>
        </a:p>
      </xdr:txBody>
    </xdr:sp>
    <xdr:clientData/>
  </xdr:twoCellAnchor>
  <xdr:twoCellAnchor>
    <xdr:from>
      <xdr:col>16</xdr:col>
      <xdr:colOff>54429</xdr:colOff>
      <xdr:row>0</xdr:row>
      <xdr:rowOff>217714</xdr:rowOff>
    </xdr:from>
    <xdr:to>
      <xdr:col>16</xdr:col>
      <xdr:colOff>1251554</xdr:colOff>
      <xdr:row>2</xdr:row>
      <xdr:rowOff>243824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2355286" y="217714"/>
          <a:ext cx="1197125" cy="5023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/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195943</xdr:colOff>
      <xdr:row>9</xdr:row>
      <xdr:rowOff>130629</xdr:rowOff>
    </xdr:from>
    <xdr:to>
      <xdr:col>10</xdr:col>
      <xdr:colOff>522515</xdr:colOff>
      <xdr:row>31</xdr:row>
      <xdr:rowOff>119746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rot="5400000">
          <a:off x="5652950" y="4587242"/>
          <a:ext cx="5018317" cy="326572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435428</xdr:colOff>
      <xdr:row>4</xdr:row>
      <xdr:rowOff>239482</xdr:rowOff>
    </xdr:from>
    <xdr:to>
      <xdr:col>22</xdr:col>
      <xdr:colOff>304800</xdr:colOff>
      <xdr:row>36</xdr:row>
      <xdr:rowOff>174166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4494328" y="1184362"/>
          <a:ext cx="5081452" cy="72727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≪作成上の留意事項≫</a:t>
          </a:r>
          <a:endParaRPr kumimoji="0" lang="en-US" altLang="ja-JP" sz="1800" b="1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活動時間及び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は、自動計算されますので、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6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入力しないでください。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左から順（行事名→休業日→内容→開始時刻→終了時刻→場所→備考）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２．行事名に学校行事等を入力してください。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３．学校が休業日（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授業日及び学校行事以外の日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）の場合は、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休業日の欄に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”休業日”を選択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４．内容の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”練習試合等”は、公式戦以外の試合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（公立校大会や学区大会</a:t>
          </a: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endParaRPr lang="en-US" altLang="ja-JP" sz="11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練習試合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等を含む）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”休養日”は、部活動を行わない日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の場合に選択してください。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５．時刻の入力は、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24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時間形式にて４桁で入力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６．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活動時間は、自動計算されますので入力しない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でください。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７．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１日の活動時間が府方針により定められている時間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（練習にて平日２時間程度、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休日４時間程度）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を超過している場合に赤字で表示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されますので、ご注意ください。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８．２部練習等で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から内容を変更する場合のみ入力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２．左から順（内容→開始時刻→終了時刻）に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変更箇所のみ入力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及び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が正しく入力されている場合に自動計算されます。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から場所及び備考に変更があった場合に変更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195943</xdr:colOff>
      <xdr:row>9</xdr:row>
      <xdr:rowOff>130629</xdr:rowOff>
    </xdr:from>
    <xdr:to>
      <xdr:col>10</xdr:col>
      <xdr:colOff>522515</xdr:colOff>
      <xdr:row>31</xdr:row>
      <xdr:rowOff>119746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 rot="5400000">
          <a:off x="5652950" y="4587242"/>
          <a:ext cx="5018317" cy="326572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435428</xdr:colOff>
      <xdr:row>4</xdr:row>
      <xdr:rowOff>239482</xdr:rowOff>
    </xdr:from>
    <xdr:to>
      <xdr:col>22</xdr:col>
      <xdr:colOff>304800</xdr:colOff>
      <xdr:row>36</xdr:row>
      <xdr:rowOff>174166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4494328" y="1184362"/>
          <a:ext cx="5081452" cy="72727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≪作成上の留意事項≫</a:t>
          </a:r>
          <a:endParaRPr kumimoji="0" lang="en-US" altLang="ja-JP" sz="1800" b="1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活動時間及び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は、自動計算されますので、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6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入力しないでください。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左から順（行事名→休業日→内容→開始時刻→終了時刻→場所→備考）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２．行事名に学校行事等を入力してください。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３．学校が休業日（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授業日及び学校行事以外の日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）の場合は、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休業日の欄に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”休業日”を選択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４．内容の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”練習試合等”は、公式戦以外の試合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（公立校大会や学区大会</a:t>
          </a: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endParaRPr lang="en-US" altLang="ja-JP" sz="11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練習試合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等を含む）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”休養日”は、部活動を行わない日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の場合に選択してください。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５．時刻の入力は、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24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時間形式にて４桁で入力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６．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活動時間は、自動計算されますので入力しない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でください。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７．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１日の活動時間が府方針により定められている時間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（練習にて平日２時間程度、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休日４時間程度）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を超過している場合に赤字で表示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されますので、ご注意ください。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８．２部練習等で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から内容を変更する場合のみ入力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２．左から順（内容→開始時刻→終了時刻）に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変更箇所のみ入力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及び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が正しく入力されている場合に自動計算されます。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から場所及び備考に変更があった場合に変更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195943</xdr:colOff>
      <xdr:row>9</xdr:row>
      <xdr:rowOff>130629</xdr:rowOff>
    </xdr:from>
    <xdr:to>
      <xdr:col>10</xdr:col>
      <xdr:colOff>522515</xdr:colOff>
      <xdr:row>31</xdr:row>
      <xdr:rowOff>119746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 rot="5400000">
          <a:off x="5652950" y="4587242"/>
          <a:ext cx="5018317" cy="326572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435428</xdr:colOff>
      <xdr:row>4</xdr:row>
      <xdr:rowOff>239482</xdr:rowOff>
    </xdr:from>
    <xdr:to>
      <xdr:col>22</xdr:col>
      <xdr:colOff>304800</xdr:colOff>
      <xdr:row>36</xdr:row>
      <xdr:rowOff>174166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4494328" y="1184362"/>
          <a:ext cx="5081452" cy="72727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≪作成上の留意事項≫</a:t>
          </a:r>
          <a:endParaRPr kumimoji="0" lang="en-US" altLang="ja-JP" sz="1800" b="1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活動時間及び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は、自動計算されますので、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6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入力しないでください。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左から順（行事名→休業日→内容→開始時刻→終了時刻→場所→備考）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２．行事名に学校行事等を入力してください。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３．学校が休業日（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授業日及び学校行事以外の日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）の場合は、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休業日の欄に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”休業日”を選択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４．内容の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”練習試合等”は、公式戦以外の試合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（公立校大会や学区大会</a:t>
          </a: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endParaRPr lang="en-US" altLang="ja-JP" sz="11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練習試合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等を含む）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”休養日”は、部活動を行わない日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の場合に選択してください。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５．時刻の入力は、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24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時間形式にて４桁で入力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６．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活動時間は、自動計算されますので入力しない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でください。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７．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１日の活動時間が府方針により定められている時間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（練習にて平日２時間程度、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休日４時間程度）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を超過している場合に赤字で表示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されますので、ご注意ください。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８．２部練習等で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から内容を変更する場合のみ入力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２．左から順（内容→開始時刻→終了時刻）に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変更箇所のみ入力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及び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が正しく入力されている場合に自動計算されます。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から場所及び備考に変更があった場合に変更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195943</xdr:colOff>
      <xdr:row>9</xdr:row>
      <xdr:rowOff>130629</xdr:rowOff>
    </xdr:from>
    <xdr:to>
      <xdr:col>10</xdr:col>
      <xdr:colOff>522515</xdr:colOff>
      <xdr:row>31</xdr:row>
      <xdr:rowOff>119746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 rot="5400000">
          <a:off x="5652950" y="4587242"/>
          <a:ext cx="5018317" cy="326572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435428</xdr:colOff>
      <xdr:row>4</xdr:row>
      <xdr:rowOff>239482</xdr:rowOff>
    </xdr:from>
    <xdr:to>
      <xdr:col>22</xdr:col>
      <xdr:colOff>304800</xdr:colOff>
      <xdr:row>36</xdr:row>
      <xdr:rowOff>174166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4494328" y="1184362"/>
          <a:ext cx="5081452" cy="72727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≪作成上の留意事項≫</a:t>
          </a:r>
          <a:endParaRPr kumimoji="0" lang="en-US" altLang="ja-JP" sz="1800" b="1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活動時間及び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は、自動計算されますので、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6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入力しないでください。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左から順（行事名→休業日→内容→開始時刻→終了時刻→場所→備考）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２．行事名に学校行事等を入力してください。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３．学校が休業日（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授業日及び学校行事以外の日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）の場合は、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休業日の欄に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”休業日”を選択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４．内容の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”練習試合等”は、公式戦以外の試合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（公立校大会や学区大会</a:t>
          </a: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endParaRPr lang="en-US" altLang="ja-JP" sz="11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練習試合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等を含む）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”休養日”は、部活動を行わない日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の場合に選択してください。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５．時刻の入力は、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24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時間形式にて４桁で入力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６．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活動時間は、自動計算されますので入力しない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でください。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７．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１日の活動時間が府方針により定められている時間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（練習にて平日２時間程度、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休日４時間程度）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を超過している場合に赤字で表示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されますので、ご注意ください。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８．２部練習等で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から内容を変更する場合のみ入力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２．左から順（内容→開始時刻→終了時刻）に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変更箇所のみ入力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及び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が正しく入力されている場合に自動計算されます。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から場所及び備考に変更があった場合に変更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195943</xdr:colOff>
      <xdr:row>9</xdr:row>
      <xdr:rowOff>130629</xdr:rowOff>
    </xdr:from>
    <xdr:to>
      <xdr:col>10</xdr:col>
      <xdr:colOff>522515</xdr:colOff>
      <xdr:row>31</xdr:row>
      <xdr:rowOff>119746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 rot="5400000">
          <a:off x="5652950" y="4587242"/>
          <a:ext cx="5018317" cy="326572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435428</xdr:colOff>
      <xdr:row>4</xdr:row>
      <xdr:rowOff>239482</xdr:rowOff>
    </xdr:from>
    <xdr:to>
      <xdr:col>22</xdr:col>
      <xdr:colOff>304800</xdr:colOff>
      <xdr:row>36</xdr:row>
      <xdr:rowOff>174166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14494328" y="1184362"/>
          <a:ext cx="5081452" cy="72727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≪作成上の留意事項≫</a:t>
          </a:r>
          <a:endParaRPr kumimoji="0" lang="en-US" altLang="ja-JP" sz="1800" b="1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活動時間及び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は、自動計算されますので、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6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入力しないでください。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左から順（行事名→休業日→内容→開始時刻→終了時刻→場所→備考）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２．行事名に学校行事等を入力してください。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３．学校が休業日（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授業日及び学校行事以外の日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）の場合は、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休業日の欄に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”休業日”を選択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４．内容の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”練習試合等”は、公式戦以外の試合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（公立校大会や学区大会</a:t>
          </a: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endParaRPr lang="en-US" altLang="ja-JP" sz="11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練習試合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等を含む）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”休養日”は、部活動を行わない日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の場合に選択してください。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５．時刻の入力は、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24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時間形式にて４桁で入力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６．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活動時間は、自動計算されますので入力しない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でください。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７．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１日の活動時間が府方針により定められている時間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（練習にて平日２時間程度、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休日４時間程度）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を超過している場合に赤字で表示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されますので、ご注意ください。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８．２部練習等で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から内容を変更する場合のみ入力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２．左から順（内容→開始時刻→終了時刻）に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変更箇所のみ入力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及び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が正しく入力されている場合に自動計算されます。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から場所及び備考に変更があった場合に変更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195943</xdr:colOff>
      <xdr:row>9</xdr:row>
      <xdr:rowOff>130629</xdr:rowOff>
    </xdr:from>
    <xdr:to>
      <xdr:col>10</xdr:col>
      <xdr:colOff>522515</xdr:colOff>
      <xdr:row>31</xdr:row>
      <xdr:rowOff>119746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 rot="5400000">
          <a:off x="5652950" y="4587242"/>
          <a:ext cx="5018317" cy="326572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435428</xdr:colOff>
      <xdr:row>4</xdr:row>
      <xdr:rowOff>239482</xdr:rowOff>
    </xdr:from>
    <xdr:to>
      <xdr:col>22</xdr:col>
      <xdr:colOff>304800</xdr:colOff>
      <xdr:row>36</xdr:row>
      <xdr:rowOff>174166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4494328" y="1184362"/>
          <a:ext cx="5081452" cy="72727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≪作成上の留意事項≫</a:t>
          </a:r>
          <a:endParaRPr kumimoji="0" lang="en-US" altLang="ja-JP" sz="1800" b="1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活動時間及び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は、自動計算されますので、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6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0" lang="ja-JP" altLang="en-US" sz="1600" b="1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入力しないでください。</a:t>
          </a:r>
          <a:endParaRPr kumimoji="0" lang="en-US" altLang="ja-JP" sz="1600" b="1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左から順（行事名→休業日→内容→開始時刻→終了時刻→場所→備考）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２．行事名に学校行事等を入力してください。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３．学校が休業日（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授業日及び学校行事以外の日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）の場合は、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休業日の欄に</a:t>
          </a:r>
          <a:endParaRPr kumimoji="0" lang="en-US" altLang="ja-JP" sz="1100" b="0" i="0" u="sng" strike="noStrik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”休業日”を選択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４．内容の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”練習試合等”は、公式戦以外の試合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（公立校大会や学区大会</a:t>
          </a: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endParaRPr lang="en-US" altLang="ja-JP" sz="11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練習試合</a:t>
          </a:r>
          <a:r>
            <a:rPr lang="ja-JP" altLang="ja-JP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等を含む）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”休養日”は、部活動を行わない日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の場合に選択してください。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５．時刻の入力は、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24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時間形式にて４桁で入力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６．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活動時間は、自動計算されますので入力しない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でください。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７．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１日の活動時間が府方針により定められている時間</a:t>
          </a: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（練習にて平日２時間程度、</a:t>
          </a:r>
          <a:endParaRPr kumimoji="0" lang="en-US" altLang="ja-JP" sz="1100" b="0" i="0" u="none" strike="noStrike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休日４時間程度）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を超過している場合に赤字で表示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されますので、ご注意ください。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８．２部練習等で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 baseline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から内容を変更する場合のみ入力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２．左から順（内容→開始時刻→終了時刻）に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変更箇所のみ入力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実績</a:t>
          </a:r>
          <a:r>
            <a:rPr kumimoji="0" lang="en-US" altLang="ja-JP" sz="14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１．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及び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変更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が正しく入力されている場合に自動計算されます。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２．２部練習等で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活動時間に修正が必要な場合は、直接、時間を入力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（活動時間が合計５時間の場合→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5:00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４桁ではありません）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３．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計画</a:t>
          </a:r>
          <a:r>
            <a:rPr kumimoji="0" lang="en-US" altLang="ja-JP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から場所及び備考に変更があった場合に変更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F234B-9359-4E96-A4F3-3A4CBB0E90FC}">
  <dimension ref="A1:B213"/>
  <sheetViews>
    <sheetView workbookViewId="0"/>
  </sheetViews>
  <sheetFormatPr defaultRowHeight="18.75" x14ac:dyDescent="0.4"/>
  <cols>
    <col min="1" max="1" width="8.75" style="61"/>
    <col min="2" max="2" width="33.875" style="78" bestFit="1" customWidth="1"/>
  </cols>
  <sheetData>
    <row r="1" spans="1:2" x14ac:dyDescent="0.4">
      <c r="A1" s="60" t="s">
        <v>116</v>
      </c>
      <c r="B1" s="60" t="s">
        <v>187</v>
      </c>
    </row>
    <row r="2" spans="1:2" x14ac:dyDescent="0.4">
      <c r="A2" s="60">
        <v>101</v>
      </c>
      <c r="B2" s="147" t="s">
        <v>188</v>
      </c>
    </row>
    <row r="3" spans="1:2" x14ac:dyDescent="0.4">
      <c r="A3" s="60">
        <v>102</v>
      </c>
      <c r="B3" s="147" t="s">
        <v>189</v>
      </c>
    </row>
    <row r="4" spans="1:2" x14ac:dyDescent="0.4">
      <c r="A4" s="60">
        <v>103</v>
      </c>
      <c r="B4" s="147" t="s">
        <v>190</v>
      </c>
    </row>
    <row r="5" spans="1:2" x14ac:dyDescent="0.4">
      <c r="A5" s="60">
        <v>104</v>
      </c>
      <c r="B5" s="147" t="s">
        <v>191</v>
      </c>
    </row>
    <row r="6" spans="1:2" x14ac:dyDescent="0.4">
      <c r="A6" s="60">
        <v>105</v>
      </c>
      <c r="B6" s="147" t="s">
        <v>192</v>
      </c>
    </row>
    <row r="7" spans="1:2" x14ac:dyDescent="0.4">
      <c r="A7" s="60">
        <v>106</v>
      </c>
      <c r="B7" s="147" t="s">
        <v>193</v>
      </c>
    </row>
    <row r="8" spans="1:2" x14ac:dyDescent="0.4">
      <c r="A8" s="60">
        <v>107</v>
      </c>
      <c r="B8" s="147" t="s">
        <v>194</v>
      </c>
    </row>
    <row r="9" spans="1:2" x14ac:dyDescent="0.4">
      <c r="A9" s="60">
        <v>108</v>
      </c>
      <c r="B9" s="147" t="s">
        <v>195</v>
      </c>
    </row>
    <row r="10" spans="1:2" x14ac:dyDescent="0.4">
      <c r="A10" s="60">
        <v>109</v>
      </c>
      <c r="B10" s="147" t="s">
        <v>196</v>
      </c>
    </row>
    <row r="11" spans="1:2" x14ac:dyDescent="0.4">
      <c r="A11" s="60">
        <v>110</v>
      </c>
      <c r="B11" s="147" t="s">
        <v>197</v>
      </c>
    </row>
    <row r="12" spans="1:2" x14ac:dyDescent="0.4">
      <c r="A12" s="60">
        <v>111</v>
      </c>
      <c r="B12" s="147" t="s">
        <v>198</v>
      </c>
    </row>
    <row r="13" spans="1:2" x14ac:dyDescent="0.4">
      <c r="A13" s="60">
        <v>201</v>
      </c>
      <c r="B13" s="147" t="s">
        <v>199</v>
      </c>
    </row>
    <row r="14" spans="1:2" x14ac:dyDescent="0.4">
      <c r="A14" s="60">
        <v>202</v>
      </c>
      <c r="B14" s="147" t="s">
        <v>200</v>
      </c>
    </row>
    <row r="15" spans="1:2" x14ac:dyDescent="0.4">
      <c r="A15" s="60">
        <v>203</v>
      </c>
      <c r="B15" s="147" t="s">
        <v>201</v>
      </c>
    </row>
    <row r="16" spans="1:2" x14ac:dyDescent="0.4">
      <c r="A16" s="60">
        <v>204</v>
      </c>
      <c r="B16" s="147" t="s">
        <v>202</v>
      </c>
    </row>
    <row r="17" spans="1:2" x14ac:dyDescent="0.4">
      <c r="A17" s="60">
        <v>205</v>
      </c>
      <c r="B17" s="147" t="s">
        <v>203</v>
      </c>
    </row>
    <row r="18" spans="1:2" x14ac:dyDescent="0.4">
      <c r="A18" s="60">
        <v>206</v>
      </c>
      <c r="B18" s="147" t="s">
        <v>204</v>
      </c>
    </row>
    <row r="19" spans="1:2" x14ac:dyDescent="0.4">
      <c r="A19" s="60">
        <v>207</v>
      </c>
      <c r="B19" s="147" t="s">
        <v>205</v>
      </c>
    </row>
    <row r="20" spans="1:2" x14ac:dyDescent="0.4">
      <c r="A20" s="60">
        <v>208</v>
      </c>
      <c r="B20" s="147" t="s">
        <v>206</v>
      </c>
    </row>
    <row r="21" spans="1:2" x14ac:dyDescent="0.4">
      <c r="A21" s="60">
        <v>209</v>
      </c>
      <c r="B21" s="147" t="s">
        <v>207</v>
      </c>
    </row>
    <row r="22" spans="1:2" x14ac:dyDescent="0.4">
      <c r="A22" s="60">
        <v>210</v>
      </c>
      <c r="B22" s="147" t="s">
        <v>208</v>
      </c>
    </row>
    <row r="23" spans="1:2" x14ac:dyDescent="0.4">
      <c r="A23" s="60">
        <v>211</v>
      </c>
      <c r="B23" s="147" t="s">
        <v>209</v>
      </c>
    </row>
    <row r="24" spans="1:2" x14ac:dyDescent="0.4">
      <c r="A24" s="60">
        <v>212</v>
      </c>
      <c r="B24" s="147" t="s">
        <v>210</v>
      </c>
    </row>
    <row r="25" spans="1:2" x14ac:dyDescent="0.4">
      <c r="A25" s="60">
        <v>213</v>
      </c>
      <c r="B25" s="147" t="s">
        <v>211</v>
      </c>
    </row>
    <row r="26" spans="1:2" x14ac:dyDescent="0.4">
      <c r="A26" s="60">
        <v>214</v>
      </c>
      <c r="B26" s="147" t="s">
        <v>212</v>
      </c>
    </row>
    <row r="27" spans="1:2" x14ac:dyDescent="0.4">
      <c r="A27" s="60">
        <v>215</v>
      </c>
      <c r="B27" s="147" t="s">
        <v>213</v>
      </c>
    </row>
    <row r="28" spans="1:2" x14ac:dyDescent="0.4">
      <c r="A28" s="60">
        <v>216</v>
      </c>
      <c r="B28" s="147" t="s">
        <v>214</v>
      </c>
    </row>
    <row r="29" spans="1:2" x14ac:dyDescent="0.4">
      <c r="A29" s="60">
        <v>217</v>
      </c>
      <c r="B29" s="147" t="s">
        <v>215</v>
      </c>
    </row>
    <row r="30" spans="1:2" x14ac:dyDescent="0.4">
      <c r="A30" s="60">
        <v>218</v>
      </c>
      <c r="B30" s="147" t="s">
        <v>216</v>
      </c>
    </row>
    <row r="31" spans="1:2" x14ac:dyDescent="0.4">
      <c r="A31" s="60">
        <v>219</v>
      </c>
      <c r="B31" s="147" t="s">
        <v>217</v>
      </c>
    </row>
    <row r="32" spans="1:2" x14ac:dyDescent="0.4">
      <c r="A32" s="60">
        <v>301</v>
      </c>
      <c r="B32" s="147" t="s">
        <v>218</v>
      </c>
    </row>
    <row r="33" spans="1:2" x14ac:dyDescent="0.4">
      <c r="A33" s="60">
        <v>302</v>
      </c>
      <c r="B33" s="147" t="s">
        <v>219</v>
      </c>
    </row>
    <row r="34" spans="1:2" x14ac:dyDescent="0.4">
      <c r="A34" s="60">
        <v>303</v>
      </c>
      <c r="B34" s="147" t="s">
        <v>220</v>
      </c>
    </row>
    <row r="35" spans="1:2" x14ac:dyDescent="0.4">
      <c r="A35" s="60">
        <v>304</v>
      </c>
      <c r="B35" s="147" t="s">
        <v>221</v>
      </c>
    </row>
    <row r="36" spans="1:2" x14ac:dyDescent="0.4">
      <c r="A36" s="60">
        <v>305</v>
      </c>
      <c r="B36" s="147" t="s">
        <v>222</v>
      </c>
    </row>
    <row r="37" spans="1:2" x14ac:dyDescent="0.4">
      <c r="A37" s="60">
        <v>306</v>
      </c>
      <c r="B37" s="147" t="s">
        <v>223</v>
      </c>
    </row>
    <row r="38" spans="1:2" x14ac:dyDescent="0.4">
      <c r="A38" s="60">
        <v>307</v>
      </c>
      <c r="B38" s="147" t="s">
        <v>224</v>
      </c>
    </row>
    <row r="39" spans="1:2" x14ac:dyDescent="0.4">
      <c r="A39" s="60">
        <v>308</v>
      </c>
      <c r="B39" s="147" t="s">
        <v>225</v>
      </c>
    </row>
    <row r="40" spans="1:2" x14ac:dyDescent="0.4">
      <c r="A40" s="60">
        <v>309</v>
      </c>
      <c r="B40" s="147" t="s">
        <v>226</v>
      </c>
    </row>
    <row r="41" spans="1:2" x14ac:dyDescent="0.4">
      <c r="A41" s="60">
        <v>310</v>
      </c>
      <c r="B41" s="147" t="s">
        <v>227</v>
      </c>
    </row>
    <row r="42" spans="1:2" x14ac:dyDescent="0.4">
      <c r="A42" s="60">
        <v>311</v>
      </c>
      <c r="B42" s="147" t="s">
        <v>228</v>
      </c>
    </row>
    <row r="43" spans="1:2" x14ac:dyDescent="0.4">
      <c r="A43" s="60">
        <v>312</v>
      </c>
      <c r="B43" s="147" t="s">
        <v>229</v>
      </c>
    </row>
    <row r="44" spans="1:2" x14ac:dyDescent="0.4">
      <c r="A44" s="60">
        <v>313</v>
      </c>
      <c r="B44" s="147" t="s">
        <v>230</v>
      </c>
    </row>
    <row r="45" spans="1:2" x14ac:dyDescent="0.4">
      <c r="A45" s="60">
        <v>314</v>
      </c>
      <c r="B45" s="147" t="s">
        <v>231</v>
      </c>
    </row>
    <row r="46" spans="1:2" x14ac:dyDescent="0.4">
      <c r="A46" s="60">
        <v>315</v>
      </c>
      <c r="B46" s="147" t="s">
        <v>232</v>
      </c>
    </row>
    <row r="47" spans="1:2" x14ac:dyDescent="0.4">
      <c r="A47" s="60">
        <v>316</v>
      </c>
      <c r="B47" s="147" t="s">
        <v>233</v>
      </c>
    </row>
    <row r="48" spans="1:2" x14ac:dyDescent="0.4">
      <c r="A48" s="60">
        <v>317</v>
      </c>
      <c r="B48" s="147" t="s">
        <v>234</v>
      </c>
    </row>
    <row r="49" spans="1:2" x14ac:dyDescent="0.4">
      <c r="A49" s="60">
        <v>318</v>
      </c>
      <c r="B49" s="147" t="s">
        <v>235</v>
      </c>
    </row>
    <row r="50" spans="1:2" x14ac:dyDescent="0.4">
      <c r="A50" s="60">
        <v>319</v>
      </c>
      <c r="B50" s="147" t="s">
        <v>236</v>
      </c>
    </row>
    <row r="51" spans="1:2" x14ac:dyDescent="0.4">
      <c r="A51" s="60">
        <v>320</v>
      </c>
      <c r="B51" s="147" t="s">
        <v>237</v>
      </c>
    </row>
    <row r="52" spans="1:2" x14ac:dyDescent="0.4">
      <c r="A52" s="60">
        <v>321</v>
      </c>
      <c r="B52" s="147" t="s">
        <v>238</v>
      </c>
    </row>
    <row r="53" spans="1:2" x14ac:dyDescent="0.4">
      <c r="A53" s="60">
        <v>322</v>
      </c>
      <c r="B53" s="147" t="s">
        <v>239</v>
      </c>
    </row>
    <row r="54" spans="1:2" x14ac:dyDescent="0.4">
      <c r="A54" s="60">
        <v>323</v>
      </c>
      <c r="B54" s="147" t="s">
        <v>240</v>
      </c>
    </row>
    <row r="55" spans="1:2" x14ac:dyDescent="0.4">
      <c r="A55" s="60">
        <v>324</v>
      </c>
      <c r="B55" s="147" t="s">
        <v>241</v>
      </c>
    </row>
    <row r="56" spans="1:2" x14ac:dyDescent="0.4">
      <c r="A56" s="60">
        <v>325</v>
      </c>
      <c r="B56" s="147" t="s">
        <v>242</v>
      </c>
    </row>
    <row r="57" spans="1:2" x14ac:dyDescent="0.4">
      <c r="A57" s="60">
        <v>326</v>
      </c>
      <c r="B57" s="147" t="s">
        <v>243</v>
      </c>
    </row>
    <row r="58" spans="1:2" x14ac:dyDescent="0.4">
      <c r="A58" s="60">
        <v>327</v>
      </c>
      <c r="B58" s="147" t="s">
        <v>244</v>
      </c>
    </row>
    <row r="59" spans="1:2" x14ac:dyDescent="0.4">
      <c r="A59" s="60">
        <v>328</v>
      </c>
      <c r="B59" s="147" t="s">
        <v>245</v>
      </c>
    </row>
    <row r="60" spans="1:2" x14ac:dyDescent="0.4">
      <c r="A60" s="60">
        <v>401</v>
      </c>
      <c r="B60" s="147" t="s">
        <v>246</v>
      </c>
    </row>
    <row r="61" spans="1:2" x14ac:dyDescent="0.4">
      <c r="A61" s="60">
        <v>402</v>
      </c>
      <c r="B61" s="147" t="s">
        <v>247</v>
      </c>
    </row>
    <row r="62" spans="1:2" x14ac:dyDescent="0.4">
      <c r="A62" s="60">
        <v>403</v>
      </c>
      <c r="B62" s="147" t="s">
        <v>248</v>
      </c>
    </row>
    <row r="63" spans="1:2" x14ac:dyDescent="0.4">
      <c r="A63" s="60">
        <v>404</v>
      </c>
      <c r="B63" s="147" t="s">
        <v>249</v>
      </c>
    </row>
    <row r="64" spans="1:2" x14ac:dyDescent="0.4">
      <c r="A64" s="60">
        <v>405</v>
      </c>
      <c r="B64" s="147" t="s">
        <v>250</v>
      </c>
    </row>
    <row r="65" spans="1:2" x14ac:dyDescent="0.4">
      <c r="A65" s="60">
        <v>406</v>
      </c>
      <c r="B65" s="147" t="s">
        <v>251</v>
      </c>
    </row>
    <row r="66" spans="1:2" x14ac:dyDescent="0.4">
      <c r="A66" s="60">
        <v>407</v>
      </c>
      <c r="B66" s="147" t="s">
        <v>252</v>
      </c>
    </row>
    <row r="67" spans="1:2" x14ac:dyDescent="0.4">
      <c r="A67" s="60">
        <v>408</v>
      </c>
      <c r="B67" s="147" t="s">
        <v>253</v>
      </c>
    </row>
    <row r="68" spans="1:2" x14ac:dyDescent="0.4">
      <c r="A68" s="60">
        <v>409</v>
      </c>
      <c r="B68" s="147" t="s">
        <v>254</v>
      </c>
    </row>
    <row r="69" spans="1:2" x14ac:dyDescent="0.4">
      <c r="A69" s="60">
        <v>410</v>
      </c>
      <c r="B69" s="147" t="s">
        <v>255</v>
      </c>
    </row>
    <row r="70" spans="1:2" x14ac:dyDescent="0.4">
      <c r="A70" s="60">
        <v>411</v>
      </c>
      <c r="B70" s="147" t="s">
        <v>256</v>
      </c>
    </row>
    <row r="71" spans="1:2" x14ac:dyDescent="0.4">
      <c r="A71" s="60">
        <v>412</v>
      </c>
      <c r="B71" s="147" t="s">
        <v>257</v>
      </c>
    </row>
    <row r="72" spans="1:2" x14ac:dyDescent="0.4">
      <c r="A72" s="60">
        <v>413</v>
      </c>
      <c r="B72" s="147" t="s">
        <v>258</v>
      </c>
    </row>
    <row r="73" spans="1:2" x14ac:dyDescent="0.4">
      <c r="A73" s="60">
        <v>414</v>
      </c>
      <c r="B73" s="147" t="s">
        <v>259</v>
      </c>
    </row>
    <row r="74" spans="1:2" x14ac:dyDescent="0.4">
      <c r="A74" s="60">
        <v>415</v>
      </c>
      <c r="B74" s="147" t="s">
        <v>260</v>
      </c>
    </row>
    <row r="75" spans="1:2" x14ac:dyDescent="0.4">
      <c r="A75" s="60">
        <v>416</v>
      </c>
      <c r="B75" s="147" t="s">
        <v>261</v>
      </c>
    </row>
    <row r="76" spans="1:2" x14ac:dyDescent="0.4">
      <c r="A76" s="60">
        <v>1001</v>
      </c>
      <c r="B76" s="147" t="s">
        <v>262</v>
      </c>
    </row>
    <row r="77" spans="1:2" x14ac:dyDescent="0.4">
      <c r="A77" s="60">
        <v>1002</v>
      </c>
      <c r="B77" s="147" t="s">
        <v>263</v>
      </c>
    </row>
    <row r="78" spans="1:2" x14ac:dyDescent="0.4">
      <c r="A78" s="60">
        <v>1003</v>
      </c>
      <c r="B78" s="147" t="s">
        <v>264</v>
      </c>
    </row>
    <row r="79" spans="1:2" x14ac:dyDescent="0.4">
      <c r="A79" s="60">
        <v>1004</v>
      </c>
      <c r="B79" s="147" t="s">
        <v>265</v>
      </c>
    </row>
    <row r="80" spans="1:2" x14ac:dyDescent="0.4">
      <c r="A80" s="60">
        <v>1005</v>
      </c>
      <c r="B80" s="147" t="s">
        <v>266</v>
      </c>
    </row>
    <row r="81" spans="1:2" x14ac:dyDescent="0.4">
      <c r="A81" s="60">
        <v>1006</v>
      </c>
      <c r="B81" s="147" t="s">
        <v>267</v>
      </c>
    </row>
    <row r="82" spans="1:2" x14ac:dyDescent="0.4">
      <c r="A82" s="60">
        <v>1007</v>
      </c>
      <c r="B82" s="147" t="s">
        <v>268</v>
      </c>
    </row>
    <row r="83" spans="1:2" x14ac:dyDescent="0.4">
      <c r="A83" s="60">
        <v>1008</v>
      </c>
      <c r="B83" s="147" t="s">
        <v>269</v>
      </c>
    </row>
    <row r="84" spans="1:2" x14ac:dyDescent="0.4">
      <c r="A84" s="60">
        <v>1009</v>
      </c>
      <c r="B84" s="147" t="s">
        <v>270</v>
      </c>
    </row>
    <row r="85" spans="1:2" x14ac:dyDescent="0.4">
      <c r="A85" s="60">
        <v>1010</v>
      </c>
      <c r="B85" s="147" t="s">
        <v>271</v>
      </c>
    </row>
    <row r="86" spans="1:2" x14ac:dyDescent="0.4">
      <c r="A86" s="60">
        <v>1011</v>
      </c>
      <c r="B86" s="147" t="s">
        <v>272</v>
      </c>
    </row>
    <row r="87" spans="1:2" x14ac:dyDescent="0.4">
      <c r="A87" s="60">
        <v>1012</v>
      </c>
      <c r="B87" s="147" t="s">
        <v>273</v>
      </c>
    </row>
    <row r="88" spans="1:2" x14ac:dyDescent="0.4">
      <c r="A88" s="60">
        <v>1013</v>
      </c>
      <c r="B88" s="147" t="s">
        <v>274</v>
      </c>
    </row>
    <row r="89" spans="1:2" x14ac:dyDescent="0.4">
      <c r="A89" s="60">
        <v>1014</v>
      </c>
      <c r="B89" s="147" t="s">
        <v>275</v>
      </c>
    </row>
    <row r="90" spans="1:2" x14ac:dyDescent="0.4">
      <c r="A90" s="60">
        <v>1015</v>
      </c>
      <c r="B90" s="147" t="s">
        <v>276</v>
      </c>
    </row>
    <row r="91" spans="1:2" x14ac:dyDescent="0.4">
      <c r="A91" s="60">
        <v>1016</v>
      </c>
      <c r="B91" s="147" t="s">
        <v>277</v>
      </c>
    </row>
    <row r="92" spans="1:2" x14ac:dyDescent="0.4">
      <c r="A92" s="60">
        <v>1101</v>
      </c>
      <c r="B92" s="147" t="s">
        <v>278</v>
      </c>
    </row>
    <row r="93" spans="1:2" x14ac:dyDescent="0.4">
      <c r="A93" s="60">
        <v>1201</v>
      </c>
      <c r="B93" s="147" t="s">
        <v>279</v>
      </c>
    </row>
    <row r="94" spans="1:2" x14ac:dyDescent="0.4">
      <c r="A94" s="60">
        <v>1202</v>
      </c>
      <c r="B94" s="147" t="s">
        <v>280</v>
      </c>
    </row>
    <row r="95" spans="1:2" x14ac:dyDescent="0.4">
      <c r="A95" s="60">
        <v>1203</v>
      </c>
      <c r="B95" s="147" t="s">
        <v>281</v>
      </c>
    </row>
    <row r="96" spans="1:2" x14ac:dyDescent="0.4">
      <c r="A96" s="60">
        <v>1204</v>
      </c>
      <c r="B96" s="147" t="s">
        <v>282</v>
      </c>
    </row>
    <row r="97" spans="1:2" x14ac:dyDescent="0.4">
      <c r="A97" s="60">
        <v>1205</v>
      </c>
      <c r="B97" s="147" t="s">
        <v>283</v>
      </c>
    </row>
    <row r="98" spans="1:2" x14ac:dyDescent="0.4">
      <c r="A98" s="60">
        <v>1206</v>
      </c>
      <c r="B98" s="147" t="s">
        <v>284</v>
      </c>
    </row>
    <row r="99" spans="1:2" x14ac:dyDescent="0.4">
      <c r="A99" s="60">
        <v>1301</v>
      </c>
      <c r="B99" s="147" t="s">
        <v>285</v>
      </c>
    </row>
    <row r="100" spans="1:2" x14ac:dyDescent="0.4">
      <c r="A100" s="60">
        <v>1302</v>
      </c>
      <c r="B100" s="147" t="s">
        <v>286</v>
      </c>
    </row>
    <row r="101" spans="1:2" x14ac:dyDescent="0.4">
      <c r="A101" s="60" t="s">
        <v>168</v>
      </c>
      <c r="B101" s="147" t="s">
        <v>378</v>
      </c>
    </row>
    <row r="102" spans="1:2" x14ac:dyDescent="0.4">
      <c r="A102" s="60" t="s">
        <v>170</v>
      </c>
      <c r="B102" s="147" t="s">
        <v>379</v>
      </c>
    </row>
    <row r="103" spans="1:2" x14ac:dyDescent="0.4">
      <c r="A103" s="60">
        <v>2001</v>
      </c>
      <c r="B103" s="147" t="s">
        <v>287</v>
      </c>
    </row>
    <row r="104" spans="1:2" x14ac:dyDescent="0.4">
      <c r="A104" s="60">
        <v>2002</v>
      </c>
      <c r="B104" s="147" t="s">
        <v>288</v>
      </c>
    </row>
    <row r="105" spans="1:2" x14ac:dyDescent="0.4">
      <c r="A105" s="60">
        <v>2003</v>
      </c>
      <c r="B105" s="147" t="s">
        <v>289</v>
      </c>
    </row>
    <row r="106" spans="1:2" x14ac:dyDescent="0.4">
      <c r="A106" s="60">
        <v>2004</v>
      </c>
      <c r="B106" s="147" t="s">
        <v>290</v>
      </c>
    </row>
    <row r="107" spans="1:2" x14ac:dyDescent="0.4">
      <c r="A107" s="60">
        <v>2101</v>
      </c>
      <c r="B107" s="147" t="s">
        <v>291</v>
      </c>
    </row>
    <row r="108" spans="1:2" x14ac:dyDescent="0.4">
      <c r="A108" s="60">
        <v>2201</v>
      </c>
      <c r="B108" s="147" t="s">
        <v>292</v>
      </c>
    </row>
    <row r="109" spans="1:2" x14ac:dyDescent="0.4">
      <c r="A109" s="60">
        <v>3001</v>
      </c>
      <c r="B109" s="147" t="s">
        <v>293</v>
      </c>
    </row>
    <row r="110" spans="1:2" x14ac:dyDescent="0.4">
      <c r="A110" s="60">
        <v>3002</v>
      </c>
      <c r="B110" s="147" t="s">
        <v>294</v>
      </c>
    </row>
    <row r="111" spans="1:2" x14ac:dyDescent="0.4">
      <c r="A111" s="60">
        <v>3003</v>
      </c>
      <c r="B111" s="147" t="s">
        <v>295</v>
      </c>
    </row>
    <row r="112" spans="1:2" x14ac:dyDescent="0.4">
      <c r="A112" s="60">
        <v>3004</v>
      </c>
      <c r="B112" s="147" t="s">
        <v>296</v>
      </c>
    </row>
    <row r="113" spans="1:2" x14ac:dyDescent="0.4">
      <c r="A113" s="60">
        <v>3005</v>
      </c>
      <c r="B113" s="147" t="s">
        <v>297</v>
      </c>
    </row>
    <row r="114" spans="1:2" x14ac:dyDescent="0.4">
      <c r="A114" s="60">
        <v>3006</v>
      </c>
      <c r="B114" s="147" t="s">
        <v>298</v>
      </c>
    </row>
    <row r="115" spans="1:2" x14ac:dyDescent="0.4">
      <c r="A115" s="60">
        <v>3007</v>
      </c>
      <c r="B115" s="147" t="s">
        <v>299</v>
      </c>
    </row>
    <row r="116" spans="1:2" x14ac:dyDescent="0.4">
      <c r="A116" s="60">
        <v>3008</v>
      </c>
      <c r="B116" s="147" t="s">
        <v>300</v>
      </c>
    </row>
    <row r="117" spans="1:2" x14ac:dyDescent="0.4">
      <c r="A117" s="60">
        <v>3009</v>
      </c>
      <c r="B117" s="147" t="s">
        <v>301</v>
      </c>
    </row>
    <row r="118" spans="1:2" x14ac:dyDescent="0.4">
      <c r="A118" s="60">
        <v>3010</v>
      </c>
      <c r="B118" s="147" t="s">
        <v>302</v>
      </c>
    </row>
    <row r="119" spans="1:2" x14ac:dyDescent="0.4">
      <c r="A119" s="60">
        <v>3011</v>
      </c>
      <c r="B119" s="147" t="s">
        <v>303</v>
      </c>
    </row>
    <row r="120" spans="1:2" x14ac:dyDescent="0.4">
      <c r="A120" s="60">
        <v>3012</v>
      </c>
      <c r="B120" s="147" t="s">
        <v>304</v>
      </c>
    </row>
    <row r="121" spans="1:2" x14ac:dyDescent="0.4">
      <c r="A121" s="60">
        <v>3013</v>
      </c>
      <c r="B121" s="147" t="s">
        <v>305</v>
      </c>
    </row>
    <row r="122" spans="1:2" x14ac:dyDescent="0.4">
      <c r="A122" s="60">
        <v>3014</v>
      </c>
      <c r="B122" s="147" t="s">
        <v>306</v>
      </c>
    </row>
    <row r="123" spans="1:2" x14ac:dyDescent="0.4">
      <c r="A123" s="60">
        <v>3015</v>
      </c>
      <c r="B123" s="147" t="s">
        <v>307</v>
      </c>
    </row>
    <row r="124" spans="1:2" x14ac:dyDescent="0.4">
      <c r="A124" s="60">
        <v>3016</v>
      </c>
      <c r="B124" s="147" t="s">
        <v>308</v>
      </c>
    </row>
    <row r="125" spans="1:2" x14ac:dyDescent="0.4">
      <c r="A125" s="60">
        <v>3017</v>
      </c>
      <c r="B125" s="147" t="s">
        <v>309</v>
      </c>
    </row>
    <row r="126" spans="1:2" x14ac:dyDescent="0.4">
      <c r="A126" s="60">
        <v>3018</v>
      </c>
      <c r="B126" s="147" t="s">
        <v>310</v>
      </c>
    </row>
    <row r="127" spans="1:2" x14ac:dyDescent="0.4">
      <c r="A127" s="60">
        <v>3019</v>
      </c>
      <c r="B127" s="147" t="s">
        <v>311</v>
      </c>
    </row>
    <row r="128" spans="1:2" x14ac:dyDescent="0.4">
      <c r="A128" s="60">
        <v>3020</v>
      </c>
      <c r="B128" s="147" t="s">
        <v>312</v>
      </c>
    </row>
    <row r="129" spans="1:2" x14ac:dyDescent="0.4">
      <c r="A129" s="60">
        <v>3021</v>
      </c>
      <c r="B129" s="147" t="s">
        <v>313</v>
      </c>
    </row>
    <row r="130" spans="1:2" x14ac:dyDescent="0.4">
      <c r="A130" s="60">
        <v>3022</v>
      </c>
      <c r="B130" s="147" t="s">
        <v>314</v>
      </c>
    </row>
    <row r="131" spans="1:2" x14ac:dyDescent="0.4">
      <c r="A131" s="60">
        <v>3023</v>
      </c>
      <c r="B131" s="147" t="s">
        <v>315</v>
      </c>
    </row>
    <row r="132" spans="1:2" x14ac:dyDescent="0.4">
      <c r="A132" s="60">
        <v>3024</v>
      </c>
      <c r="B132" s="147" t="s">
        <v>316</v>
      </c>
    </row>
    <row r="133" spans="1:2" x14ac:dyDescent="0.4">
      <c r="A133" s="60">
        <v>3025</v>
      </c>
      <c r="B133" s="147" t="s">
        <v>317</v>
      </c>
    </row>
    <row r="134" spans="1:2" x14ac:dyDescent="0.4">
      <c r="A134" s="60">
        <v>3026</v>
      </c>
      <c r="B134" s="147" t="s">
        <v>318</v>
      </c>
    </row>
    <row r="135" spans="1:2" x14ac:dyDescent="0.4">
      <c r="A135" s="60">
        <v>3027</v>
      </c>
      <c r="B135" s="147" t="s">
        <v>319</v>
      </c>
    </row>
    <row r="136" spans="1:2" x14ac:dyDescent="0.4">
      <c r="A136" s="60">
        <v>3028</v>
      </c>
      <c r="B136" s="147" t="s">
        <v>320</v>
      </c>
    </row>
    <row r="137" spans="1:2" x14ac:dyDescent="0.4">
      <c r="A137" s="60">
        <v>3029</v>
      </c>
      <c r="B137" s="147" t="s">
        <v>321</v>
      </c>
    </row>
    <row r="138" spans="1:2" x14ac:dyDescent="0.4">
      <c r="A138" s="60">
        <v>3030</v>
      </c>
      <c r="B138" s="147" t="s">
        <v>322</v>
      </c>
    </row>
    <row r="139" spans="1:2" x14ac:dyDescent="0.4">
      <c r="A139" s="60">
        <v>3031</v>
      </c>
      <c r="B139" s="147" t="s">
        <v>323</v>
      </c>
    </row>
    <row r="140" spans="1:2" x14ac:dyDescent="0.4">
      <c r="A140" s="60">
        <v>3032</v>
      </c>
      <c r="B140" s="147" t="s">
        <v>324</v>
      </c>
    </row>
    <row r="141" spans="1:2" x14ac:dyDescent="0.4">
      <c r="A141" s="60">
        <v>3033</v>
      </c>
      <c r="B141" s="147" t="s">
        <v>325</v>
      </c>
    </row>
    <row r="142" spans="1:2" x14ac:dyDescent="0.4">
      <c r="A142" s="60">
        <v>3034</v>
      </c>
      <c r="B142" s="147" t="s">
        <v>326</v>
      </c>
    </row>
    <row r="143" spans="1:2" x14ac:dyDescent="0.4">
      <c r="A143" s="60">
        <v>3035</v>
      </c>
      <c r="B143" s="147" t="s">
        <v>327</v>
      </c>
    </row>
    <row r="144" spans="1:2" x14ac:dyDescent="0.4">
      <c r="A144" s="60">
        <v>3036</v>
      </c>
      <c r="B144" s="147" t="s">
        <v>328</v>
      </c>
    </row>
    <row r="145" spans="1:2" x14ac:dyDescent="0.4">
      <c r="A145" s="60">
        <v>3037</v>
      </c>
      <c r="B145" s="147" t="s">
        <v>329</v>
      </c>
    </row>
    <row r="146" spans="1:2" x14ac:dyDescent="0.4">
      <c r="A146" s="60" t="s">
        <v>156</v>
      </c>
      <c r="B146" s="147" t="s">
        <v>380</v>
      </c>
    </row>
    <row r="147" spans="1:2" x14ac:dyDescent="0.4">
      <c r="A147" s="60" t="s">
        <v>158</v>
      </c>
      <c r="B147" s="147" t="s">
        <v>381</v>
      </c>
    </row>
    <row r="148" spans="1:2" x14ac:dyDescent="0.4">
      <c r="A148" s="60" t="s">
        <v>160</v>
      </c>
      <c r="B148" s="147" t="s">
        <v>382</v>
      </c>
    </row>
    <row r="149" spans="1:2" x14ac:dyDescent="0.4">
      <c r="A149" s="60" t="s">
        <v>162</v>
      </c>
      <c r="B149" s="147" t="s">
        <v>383</v>
      </c>
    </row>
    <row r="150" spans="1:2" x14ac:dyDescent="0.4">
      <c r="A150" s="60" t="s">
        <v>164</v>
      </c>
      <c r="B150" s="147" t="s">
        <v>384</v>
      </c>
    </row>
    <row r="151" spans="1:2" x14ac:dyDescent="0.4">
      <c r="A151" s="60" t="s">
        <v>166</v>
      </c>
      <c r="B151" s="147" t="s">
        <v>385</v>
      </c>
    </row>
    <row r="152" spans="1:2" x14ac:dyDescent="0.4">
      <c r="A152" s="60" t="s">
        <v>169</v>
      </c>
      <c r="B152" s="147" t="s">
        <v>386</v>
      </c>
    </row>
    <row r="153" spans="1:2" x14ac:dyDescent="0.4">
      <c r="A153" s="60" t="s">
        <v>171</v>
      </c>
      <c r="B153" s="147" t="s">
        <v>387</v>
      </c>
    </row>
    <row r="154" spans="1:2" x14ac:dyDescent="0.4">
      <c r="A154" s="60" t="s">
        <v>172</v>
      </c>
      <c r="B154" s="147" t="s">
        <v>388</v>
      </c>
    </row>
    <row r="155" spans="1:2" x14ac:dyDescent="0.4">
      <c r="A155" s="60" t="s">
        <v>174</v>
      </c>
      <c r="B155" s="147" t="s">
        <v>389</v>
      </c>
    </row>
    <row r="156" spans="1:2" x14ac:dyDescent="0.4">
      <c r="A156" s="60" t="s">
        <v>176</v>
      </c>
      <c r="B156" s="147" t="s">
        <v>390</v>
      </c>
    </row>
    <row r="157" spans="1:2" x14ac:dyDescent="0.4">
      <c r="A157" s="60" t="s">
        <v>177</v>
      </c>
      <c r="B157" s="147" t="s">
        <v>391</v>
      </c>
    </row>
    <row r="158" spans="1:2" x14ac:dyDescent="0.4">
      <c r="A158" s="60" t="s">
        <v>178</v>
      </c>
      <c r="B158" s="147" t="s">
        <v>392</v>
      </c>
    </row>
    <row r="159" spans="1:2" x14ac:dyDescent="0.4">
      <c r="A159" s="60" t="s">
        <v>180</v>
      </c>
      <c r="B159" s="147" t="s">
        <v>393</v>
      </c>
    </row>
    <row r="160" spans="1:2" x14ac:dyDescent="0.4">
      <c r="A160" s="60" t="s">
        <v>182</v>
      </c>
      <c r="B160" s="147" t="s">
        <v>394</v>
      </c>
    </row>
    <row r="161" spans="1:2" x14ac:dyDescent="0.4">
      <c r="A161" s="60" t="s">
        <v>184</v>
      </c>
      <c r="B161" s="147" t="s">
        <v>395</v>
      </c>
    </row>
    <row r="162" spans="1:2" x14ac:dyDescent="0.4">
      <c r="A162" s="60" t="s">
        <v>185</v>
      </c>
      <c r="B162" s="147" t="s">
        <v>396</v>
      </c>
    </row>
    <row r="163" spans="1:2" x14ac:dyDescent="0.4">
      <c r="A163" s="60" t="s">
        <v>186</v>
      </c>
      <c r="B163" s="147" t="s">
        <v>397</v>
      </c>
    </row>
    <row r="164" spans="1:2" x14ac:dyDescent="0.4">
      <c r="A164" s="60" t="s">
        <v>117</v>
      </c>
      <c r="B164" s="147" t="s">
        <v>330</v>
      </c>
    </row>
    <row r="165" spans="1:2" x14ac:dyDescent="0.4">
      <c r="A165" s="60" t="s">
        <v>118</v>
      </c>
      <c r="B165" s="147" t="s">
        <v>331</v>
      </c>
    </row>
    <row r="166" spans="1:2" x14ac:dyDescent="0.4">
      <c r="A166" s="60" t="s">
        <v>119</v>
      </c>
      <c r="B166" s="147" t="s">
        <v>332</v>
      </c>
    </row>
    <row r="167" spans="1:2" x14ac:dyDescent="0.4">
      <c r="A167" s="60" t="s">
        <v>120</v>
      </c>
      <c r="B167" s="147" t="s">
        <v>333</v>
      </c>
    </row>
    <row r="168" spans="1:2" x14ac:dyDescent="0.4">
      <c r="A168" s="60" t="s">
        <v>121</v>
      </c>
      <c r="B168" s="147" t="s">
        <v>334</v>
      </c>
    </row>
    <row r="169" spans="1:2" x14ac:dyDescent="0.4">
      <c r="A169" s="60" t="s">
        <v>122</v>
      </c>
      <c r="B169" s="147" t="s">
        <v>335</v>
      </c>
    </row>
    <row r="170" spans="1:2" x14ac:dyDescent="0.4">
      <c r="A170" s="60" t="s">
        <v>123</v>
      </c>
      <c r="B170" s="147" t="s">
        <v>336</v>
      </c>
    </row>
    <row r="171" spans="1:2" x14ac:dyDescent="0.4">
      <c r="A171" s="60" t="s">
        <v>124</v>
      </c>
      <c r="B171" s="147" t="s">
        <v>337</v>
      </c>
    </row>
    <row r="172" spans="1:2" x14ac:dyDescent="0.4">
      <c r="A172" s="60" t="s">
        <v>125</v>
      </c>
      <c r="B172" s="147" t="s">
        <v>338</v>
      </c>
    </row>
    <row r="173" spans="1:2" x14ac:dyDescent="0.4">
      <c r="A173" s="60" t="s">
        <v>126</v>
      </c>
      <c r="B173" s="147" t="s">
        <v>339</v>
      </c>
    </row>
    <row r="174" spans="1:2" x14ac:dyDescent="0.4">
      <c r="A174" s="60" t="s">
        <v>127</v>
      </c>
      <c r="B174" s="147" t="s">
        <v>340</v>
      </c>
    </row>
    <row r="175" spans="1:2" x14ac:dyDescent="0.4">
      <c r="A175" s="60" t="s">
        <v>128</v>
      </c>
      <c r="B175" s="147" t="s">
        <v>341</v>
      </c>
    </row>
    <row r="176" spans="1:2" x14ac:dyDescent="0.4">
      <c r="A176" s="60" t="s">
        <v>129</v>
      </c>
      <c r="B176" s="147" t="s">
        <v>342</v>
      </c>
    </row>
    <row r="177" spans="1:2" x14ac:dyDescent="0.4">
      <c r="A177" s="60" t="s">
        <v>130</v>
      </c>
      <c r="B177" s="147" t="s">
        <v>343</v>
      </c>
    </row>
    <row r="178" spans="1:2" x14ac:dyDescent="0.4">
      <c r="A178" s="60" t="s">
        <v>131</v>
      </c>
      <c r="B178" s="147" t="s">
        <v>344</v>
      </c>
    </row>
    <row r="179" spans="1:2" x14ac:dyDescent="0.4">
      <c r="A179" s="60" t="s">
        <v>132</v>
      </c>
      <c r="B179" s="147" t="s">
        <v>345</v>
      </c>
    </row>
    <row r="180" spans="1:2" x14ac:dyDescent="0.4">
      <c r="A180" s="60" t="s">
        <v>133</v>
      </c>
      <c r="B180" s="147" t="s">
        <v>346</v>
      </c>
    </row>
    <row r="181" spans="1:2" x14ac:dyDescent="0.4">
      <c r="A181" s="60" t="s">
        <v>134</v>
      </c>
      <c r="B181" s="147" t="s">
        <v>347</v>
      </c>
    </row>
    <row r="182" spans="1:2" x14ac:dyDescent="0.4">
      <c r="A182" s="60" t="s">
        <v>135</v>
      </c>
      <c r="B182" s="147" t="s">
        <v>348</v>
      </c>
    </row>
    <row r="183" spans="1:2" x14ac:dyDescent="0.4">
      <c r="A183" s="60" t="s">
        <v>136</v>
      </c>
      <c r="B183" s="147" t="s">
        <v>349</v>
      </c>
    </row>
    <row r="184" spans="1:2" x14ac:dyDescent="0.4">
      <c r="A184" s="60" t="s">
        <v>137</v>
      </c>
      <c r="B184" s="147" t="s">
        <v>350</v>
      </c>
    </row>
    <row r="185" spans="1:2" x14ac:dyDescent="0.4">
      <c r="A185" s="60" t="s">
        <v>138</v>
      </c>
      <c r="B185" s="147" t="s">
        <v>351</v>
      </c>
    </row>
    <row r="186" spans="1:2" x14ac:dyDescent="0.4">
      <c r="A186" s="60" t="s">
        <v>139</v>
      </c>
      <c r="B186" s="147" t="s">
        <v>352</v>
      </c>
    </row>
    <row r="187" spans="1:2" x14ac:dyDescent="0.4">
      <c r="A187" s="60" t="s">
        <v>140</v>
      </c>
      <c r="B187" s="147" t="s">
        <v>353</v>
      </c>
    </row>
    <row r="188" spans="1:2" x14ac:dyDescent="0.4">
      <c r="A188" s="60" t="s">
        <v>141</v>
      </c>
      <c r="B188" s="147" t="s">
        <v>354</v>
      </c>
    </row>
    <row r="189" spans="1:2" x14ac:dyDescent="0.4">
      <c r="A189" s="60" t="s">
        <v>142</v>
      </c>
      <c r="B189" s="147" t="s">
        <v>355</v>
      </c>
    </row>
    <row r="190" spans="1:2" x14ac:dyDescent="0.4">
      <c r="A190" s="60" t="s">
        <v>143</v>
      </c>
      <c r="B190" s="147" t="s">
        <v>356</v>
      </c>
    </row>
    <row r="191" spans="1:2" x14ac:dyDescent="0.4">
      <c r="A191" s="60" t="s">
        <v>144</v>
      </c>
      <c r="B191" s="147" t="s">
        <v>357</v>
      </c>
    </row>
    <row r="192" spans="1:2" x14ac:dyDescent="0.4">
      <c r="A192" s="60" t="s">
        <v>145</v>
      </c>
      <c r="B192" s="147" t="s">
        <v>358</v>
      </c>
    </row>
    <row r="193" spans="1:2" x14ac:dyDescent="0.4">
      <c r="A193" s="60" t="s">
        <v>146</v>
      </c>
      <c r="B193" s="147" t="s">
        <v>359</v>
      </c>
    </row>
    <row r="194" spans="1:2" x14ac:dyDescent="0.4">
      <c r="A194" s="60" t="s">
        <v>147</v>
      </c>
      <c r="B194" s="147" t="s">
        <v>360</v>
      </c>
    </row>
    <row r="195" spans="1:2" x14ac:dyDescent="0.4">
      <c r="A195" s="60" t="s">
        <v>148</v>
      </c>
      <c r="B195" s="147" t="s">
        <v>361</v>
      </c>
    </row>
    <row r="196" spans="1:2" x14ac:dyDescent="0.4">
      <c r="A196" s="60" t="s">
        <v>149</v>
      </c>
      <c r="B196" s="147" t="s">
        <v>362</v>
      </c>
    </row>
    <row r="197" spans="1:2" x14ac:dyDescent="0.4">
      <c r="A197" s="60" t="s">
        <v>150</v>
      </c>
      <c r="B197" s="147" t="s">
        <v>363</v>
      </c>
    </row>
    <row r="198" spans="1:2" x14ac:dyDescent="0.4">
      <c r="A198" s="60" t="s">
        <v>151</v>
      </c>
      <c r="B198" s="147" t="s">
        <v>364</v>
      </c>
    </row>
    <row r="199" spans="1:2" x14ac:dyDescent="0.4">
      <c r="A199" s="60" t="s">
        <v>152</v>
      </c>
      <c r="B199" s="147" t="s">
        <v>365</v>
      </c>
    </row>
    <row r="200" spans="1:2" x14ac:dyDescent="0.4">
      <c r="A200" s="60" t="s">
        <v>153</v>
      </c>
      <c r="B200" s="147" t="s">
        <v>366</v>
      </c>
    </row>
    <row r="201" spans="1:2" x14ac:dyDescent="0.4">
      <c r="A201" s="60" t="s">
        <v>154</v>
      </c>
      <c r="B201" s="147" t="s">
        <v>367</v>
      </c>
    </row>
    <row r="202" spans="1:2" x14ac:dyDescent="0.4">
      <c r="A202" s="60" t="s">
        <v>155</v>
      </c>
      <c r="B202" s="147" t="s">
        <v>368</v>
      </c>
    </row>
    <row r="203" spans="1:2" x14ac:dyDescent="0.4">
      <c r="A203" s="60" t="s">
        <v>157</v>
      </c>
      <c r="B203" s="147" t="s">
        <v>369</v>
      </c>
    </row>
    <row r="204" spans="1:2" x14ac:dyDescent="0.4">
      <c r="A204" s="60" t="s">
        <v>159</v>
      </c>
      <c r="B204" s="147" t="s">
        <v>370</v>
      </c>
    </row>
    <row r="205" spans="1:2" x14ac:dyDescent="0.4">
      <c r="A205" s="60" t="s">
        <v>161</v>
      </c>
      <c r="B205" s="147" t="s">
        <v>371</v>
      </c>
    </row>
    <row r="206" spans="1:2" x14ac:dyDescent="0.4">
      <c r="A206" s="60" t="s">
        <v>163</v>
      </c>
      <c r="B206" s="147" t="s">
        <v>372</v>
      </c>
    </row>
    <row r="207" spans="1:2" x14ac:dyDescent="0.4">
      <c r="A207" s="60" t="s">
        <v>165</v>
      </c>
      <c r="B207" s="147" t="s">
        <v>373</v>
      </c>
    </row>
    <row r="208" spans="1:2" x14ac:dyDescent="0.4">
      <c r="A208" s="60" t="s">
        <v>167</v>
      </c>
      <c r="B208" s="147" t="s">
        <v>374</v>
      </c>
    </row>
    <row r="209" spans="1:2" x14ac:dyDescent="0.4">
      <c r="A209" s="60" t="s">
        <v>173</v>
      </c>
      <c r="B209" s="147" t="s">
        <v>398</v>
      </c>
    </row>
    <row r="210" spans="1:2" x14ac:dyDescent="0.4">
      <c r="A210" s="60" t="s">
        <v>175</v>
      </c>
      <c r="B210" s="147" t="s">
        <v>399</v>
      </c>
    </row>
    <row r="211" spans="1:2" x14ac:dyDescent="0.4">
      <c r="A211" s="60" t="s">
        <v>179</v>
      </c>
      <c r="B211" s="147" t="s">
        <v>375</v>
      </c>
    </row>
    <row r="212" spans="1:2" x14ac:dyDescent="0.4">
      <c r="A212" s="60" t="s">
        <v>181</v>
      </c>
      <c r="B212" s="147" t="s">
        <v>376</v>
      </c>
    </row>
    <row r="213" spans="1:2" x14ac:dyDescent="0.4">
      <c r="A213" s="60" t="s">
        <v>183</v>
      </c>
      <c r="B213" s="147" t="s">
        <v>377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C5A6A-5A68-4929-BAFB-85F9CEE050C5}">
  <sheetPr>
    <pageSetUpPr fitToPage="1"/>
  </sheetPr>
  <dimension ref="A1:T45"/>
  <sheetViews>
    <sheetView view="pageBreakPreview" zoomScale="70" zoomScaleNormal="100" zoomScaleSheetLayoutView="70" workbookViewId="0">
      <selection activeCell="B7" sqref="B7"/>
    </sheetView>
  </sheetViews>
  <sheetFormatPr defaultColWidth="8.75" defaultRowHeight="15.75" x14ac:dyDescent="0.4"/>
  <cols>
    <col min="1" max="1" width="8.75" style="6" customWidth="1"/>
    <col min="2" max="2" width="20.75" style="89" customWidth="1"/>
    <col min="3" max="3" width="8.125" style="6" customWidth="1"/>
    <col min="4" max="4" width="10.75" style="6" customWidth="1"/>
    <col min="5" max="7" width="8.75" style="6" customWidth="1"/>
    <col min="8" max="8" width="10.75" style="6" customWidth="1"/>
    <col min="9" max="10" width="8.75" style="6" customWidth="1"/>
    <col min="11" max="11" width="8.75" style="6"/>
    <col min="12" max="12" width="10.75" style="6" customWidth="1"/>
    <col min="13" max="15" width="8.75" style="6"/>
    <col min="16" max="16" width="12.875" style="6" customWidth="1"/>
    <col min="17" max="17" width="23.75" style="89" customWidth="1"/>
    <col min="18" max="19" width="8.75" style="6"/>
    <col min="20" max="20" width="12.75" style="6" customWidth="1"/>
    <col min="21" max="21" width="18.25" style="6" customWidth="1"/>
    <col min="22" max="22" width="20.125" style="6" customWidth="1"/>
    <col min="23" max="16384" width="8.75" style="6"/>
  </cols>
  <sheetData>
    <row r="1" spans="1:20" ht="20.25" thickBot="1" x14ac:dyDescent="0.45">
      <c r="A1" s="32" t="s">
        <v>41</v>
      </c>
    </row>
    <row r="2" spans="1:20" ht="18" customHeight="1" thickBot="1" x14ac:dyDescent="0.45">
      <c r="A2" s="142">
        <v>2026</v>
      </c>
      <c r="B2" s="89" t="s">
        <v>0</v>
      </c>
      <c r="D2" s="185" t="s">
        <v>28</v>
      </c>
      <c r="E2" s="192" t="s">
        <v>29</v>
      </c>
      <c r="F2" s="193"/>
      <c r="H2" s="189" t="str">
        <f>IF(年間計画!A5="","",年間計画!A5)</f>
        <v/>
      </c>
      <c r="I2" s="190"/>
      <c r="J2" s="191"/>
    </row>
    <row r="3" spans="1:20" ht="18.600000000000001" customHeight="1" thickBot="1" x14ac:dyDescent="0.45">
      <c r="A3" s="141">
        <v>9</v>
      </c>
      <c r="B3" s="89" t="s">
        <v>1</v>
      </c>
      <c r="D3" s="186"/>
      <c r="E3" s="187" t="s">
        <v>64</v>
      </c>
      <c r="F3" s="188"/>
      <c r="H3" s="189" t="str">
        <f>IF(年間計画!F5="","",年間計画!F5)</f>
        <v/>
      </c>
      <c r="I3" s="190"/>
      <c r="J3" s="191"/>
      <c r="K3" s="6" t="s">
        <v>32</v>
      </c>
    </row>
    <row r="4" spans="1:20" ht="18.600000000000001" customHeight="1" thickBot="1" x14ac:dyDescent="0.45">
      <c r="A4" s="11"/>
      <c r="F4" s="12"/>
      <c r="G4" s="8"/>
      <c r="H4" s="9"/>
      <c r="R4" s="10"/>
      <c r="S4" s="10"/>
      <c r="T4" s="10"/>
    </row>
    <row r="5" spans="1:20" ht="19.899999999999999" customHeight="1" thickBot="1" x14ac:dyDescent="0.45">
      <c r="D5" s="194" t="s">
        <v>72</v>
      </c>
      <c r="E5" s="195"/>
      <c r="F5" s="195"/>
      <c r="G5" s="196"/>
      <c r="H5" s="197" t="s">
        <v>73</v>
      </c>
      <c r="I5" s="198"/>
      <c r="J5" s="199"/>
      <c r="K5" s="18"/>
      <c r="L5" s="182" t="s">
        <v>74</v>
      </c>
      <c r="M5" s="183"/>
      <c r="N5" s="183"/>
      <c r="O5" s="184"/>
      <c r="P5" s="14"/>
    </row>
    <row r="6" spans="1:20" ht="18" customHeight="1" thickBot="1" x14ac:dyDescent="0.45">
      <c r="A6" s="20"/>
      <c r="B6" s="92" t="s">
        <v>30</v>
      </c>
      <c r="C6" s="62" t="s">
        <v>65</v>
      </c>
      <c r="D6" s="17" t="s">
        <v>22</v>
      </c>
      <c r="E6" s="34" t="s">
        <v>42</v>
      </c>
      <c r="F6" s="34" t="s">
        <v>43</v>
      </c>
      <c r="G6" s="114" t="s">
        <v>67</v>
      </c>
      <c r="H6" s="17" t="s">
        <v>22</v>
      </c>
      <c r="I6" s="34" t="s">
        <v>42</v>
      </c>
      <c r="J6" s="41" t="s">
        <v>43</v>
      </c>
      <c r="K6" s="9"/>
      <c r="L6" s="129" t="s">
        <v>22</v>
      </c>
      <c r="M6" s="130" t="s">
        <v>42</v>
      </c>
      <c r="N6" s="130" t="s">
        <v>43</v>
      </c>
      <c r="O6" s="114" t="s">
        <v>68</v>
      </c>
      <c r="P6" s="21" t="s">
        <v>20</v>
      </c>
      <c r="Q6" s="90" t="s">
        <v>21</v>
      </c>
    </row>
    <row r="7" spans="1:20" ht="18" customHeight="1" x14ac:dyDescent="0.4">
      <c r="A7" s="22">
        <f>DATE(A2,A3,1)</f>
        <v>46266</v>
      </c>
      <c r="B7" s="93"/>
      <c r="C7" s="43"/>
      <c r="D7" s="48"/>
      <c r="E7" s="40"/>
      <c r="F7" s="110"/>
      <c r="G7" s="143" t="str">
        <f>IF(F7="", "", (TEXT(F7, "0!:00") - TEXT(E7, "0!:00")))</f>
        <v/>
      </c>
      <c r="H7" s="112"/>
      <c r="I7" s="40"/>
      <c r="J7" s="42"/>
      <c r="K7" s="19"/>
      <c r="L7" s="145" t="str">
        <f>IF(H7="",D7&amp;"",H7&amp;"")</f>
        <v/>
      </c>
      <c r="M7" s="146" t="str">
        <f>IF(L7="休養日","",IF(I7="",IF(E7="","",E7),IF(I7="","",I7)))</f>
        <v/>
      </c>
      <c r="N7" s="146" t="str">
        <f>IF(L7="休養日","",IF(J7="",IF(F7="","",F7),IF(J7="","",J7)))</f>
        <v/>
      </c>
      <c r="O7" s="143" t="str">
        <f>IF(L7="休養日","",IF(N7="", "", (TEXT(N7, "0!:00") - TEXT(M7, "0!:00"))))</f>
        <v/>
      </c>
      <c r="P7" s="126"/>
      <c r="Q7" s="64"/>
    </row>
    <row r="8" spans="1:20" ht="18" customHeight="1" x14ac:dyDescent="0.4">
      <c r="A8" s="23">
        <f>A7+1</f>
        <v>46267</v>
      </c>
      <c r="B8" s="94"/>
      <c r="C8" s="44"/>
      <c r="D8" s="48"/>
      <c r="E8" s="40"/>
      <c r="F8" s="110"/>
      <c r="G8" s="54" t="str">
        <f t="shared" ref="G8:G37" si="0">IF(F8="", "", (TEXT(F8, "0!:00") - TEXT(E8, "0!:00")))</f>
        <v/>
      </c>
      <c r="H8" s="112"/>
      <c r="I8" s="40"/>
      <c r="J8" s="42"/>
      <c r="K8" s="19"/>
      <c r="L8" s="49" t="str">
        <f t="shared" ref="L8:L37" si="1">IF(H8="",D8&amp;"",H8&amp;"")</f>
        <v/>
      </c>
      <c r="M8" s="40" t="str">
        <f t="shared" ref="M8:M37" si="2">IF(L8="休養日","",IF(I8="",IF(E8="","",E8),IF(I8="","",I8)))</f>
        <v/>
      </c>
      <c r="N8" s="40" t="str">
        <f t="shared" ref="N8:N37" si="3">IF(L8="休養日","",IF(J8="",IF(F8="","",F8),IF(J8="","",J8)))</f>
        <v/>
      </c>
      <c r="O8" s="54" t="str">
        <f t="shared" ref="O8:O37" si="4">IF(L8="休養日","",IF(N8="", "", (TEXT(N8, "0!:00") - TEXT(M8, "0!:00"))))</f>
        <v/>
      </c>
      <c r="P8" s="127"/>
      <c r="Q8" s="63"/>
    </row>
    <row r="9" spans="1:20" ht="18" customHeight="1" x14ac:dyDescent="0.4">
      <c r="A9" s="23">
        <f t="shared" ref="A9:A37" si="5">A8+1</f>
        <v>46268</v>
      </c>
      <c r="B9" s="94"/>
      <c r="C9" s="44"/>
      <c r="D9" s="48"/>
      <c r="E9" s="40"/>
      <c r="F9" s="110"/>
      <c r="G9" s="54" t="str">
        <f t="shared" si="0"/>
        <v/>
      </c>
      <c r="H9" s="112"/>
      <c r="I9" s="40"/>
      <c r="J9" s="42"/>
      <c r="K9" s="19"/>
      <c r="L9" s="49" t="str">
        <f t="shared" si="1"/>
        <v/>
      </c>
      <c r="M9" s="40" t="str">
        <f t="shared" si="2"/>
        <v/>
      </c>
      <c r="N9" s="40" t="str">
        <f t="shared" si="3"/>
        <v/>
      </c>
      <c r="O9" s="54" t="str">
        <f t="shared" si="4"/>
        <v/>
      </c>
      <c r="P9" s="127"/>
      <c r="Q9" s="63"/>
    </row>
    <row r="10" spans="1:20" ht="18" customHeight="1" x14ac:dyDescent="0.4">
      <c r="A10" s="23">
        <f t="shared" si="5"/>
        <v>46269</v>
      </c>
      <c r="B10" s="94"/>
      <c r="C10" s="44"/>
      <c r="D10" s="48"/>
      <c r="E10" s="40"/>
      <c r="F10" s="110"/>
      <c r="G10" s="54" t="str">
        <f t="shared" si="0"/>
        <v/>
      </c>
      <c r="H10" s="112"/>
      <c r="I10" s="40"/>
      <c r="J10" s="42"/>
      <c r="K10" s="19"/>
      <c r="L10" s="49" t="str">
        <f t="shared" si="1"/>
        <v/>
      </c>
      <c r="M10" s="40" t="str">
        <f t="shared" si="2"/>
        <v/>
      </c>
      <c r="N10" s="40" t="str">
        <f t="shared" si="3"/>
        <v/>
      </c>
      <c r="O10" s="54" t="str">
        <f t="shared" si="4"/>
        <v/>
      </c>
      <c r="P10" s="127"/>
      <c r="Q10" s="63"/>
      <c r="T10" s="38"/>
    </row>
    <row r="11" spans="1:20" ht="18" customHeight="1" x14ac:dyDescent="0.4">
      <c r="A11" s="23">
        <f t="shared" si="5"/>
        <v>46270</v>
      </c>
      <c r="B11" s="94"/>
      <c r="C11" s="44"/>
      <c r="D11" s="48"/>
      <c r="E11" s="40"/>
      <c r="F11" s="110"/>
      <c r="G11" s="54" t="str">
        <f t="shared" si="0"/>
        <v/>
      </c>
      <c r="H11" s="112"/>
      <c r="I11" s="40"/>
      <c r="J11" s="42"/>
      <c r="K11" s="19"/>
      <c r="L11" s="49" t="str">
        <f t="shared" si="1"/>
        <v/>
      </c>
      <c r="M11" s="40" t="str">
        <f t="shared" si="2"/>
        <v/>
      </c>
      <c r="N11" s="40" t="str">
        <f t="shared" si="3"/>
        <v/>
      </c>
      <c r="O11" s="54" t="str">
        <f t="shared" si="4"/>
        <v/>
      </c>
      <c r="P11" s="127"/>
      <c r="Q11" s="63"/>
    </row>
    <row r="12" spans="1:20" ht="18" customHeight="1" x14ac:dyDescent="0.4">
      <c r="A12" s="23">
        <f t="shared" si="5"/>
        <v>46271</v>
      </c>
      <c r="B12" s="94"/>
      <c r="C12" s="44"/>
      <c r="D12" s="48"/>
      <c r="E12" s="40"/>
      <c r="F12" s="110"/>
      <c r="G12" s="54" t="str">
        <f t="shared" si="0"/>
        <v/>
      </c>
      <c r="H12" s="112"/>
      <c r="I12" s="40"/>
      <c r="J12" s="42"/>
      <c r="K12" s="19"/>
      <c r="L12" s="49" t="str">
        <f t="shared" si="1"/>
        <v/>
      </c>
      <c r="M12" s="40" t="str">
        <f t="shared" si="2"/>
        <v/>
      </c>
      <c r="N12" s="40" t="str">
        <f t="shared" si="3"/>
        <v/>
      </c>
      <c r="O12" s="54" t="str">
        <f t="shared" si="4"/>
        <v/>
      </c>
      <c r="P12" s="127"/>
      <c r="Q12" s="63"/>
    </row>
    <row r="13" spans="1:20" ht="18" customHeight="1" x14ac:dyDescent="0.4">
      <c r="A13" s="23">
        <f t="shared" si="5"/>
        <v>46272</v>
      </c>
      <c r="B13" s="94"/>
      <c r="C13" s="44"/>
      <c r="D13" s="48"/>
      <c r="E13" s="40"/>
      <c r="F13" s="110"/>
      <c r="G13" s="54" t="str">
        <f t="shared" si="0"/>
        <v/>
      </c>
      <c r="H13" s="112"/>
      <c r="I13" s="40"/>
      <c r="J13" s="42"/>
      <c r="K13" s="19"/>
      <c r="L13" s="49" t="str">
        <f t="shared" si="1"/>
        <v/>
      </c>
      <c r="M13" s="40" t="str">
        <f t="shared" si="2"/>
        <v/>
      </c>
      <c r="N13" s="40" t="str">
        <f t="shared" si="3"/>
        <v/>
      </c>
      <c r="O13" s="54" t="str">
        <f t="shared" si="4"/>
        <v/>
      </c>
      <c r="P13" s="127"/>
      <c r="Q13" s="63"/>
      <c r="T13" s="39"/>
    </row>
    <row r="14" spans="1:20" ht="18" customHeight="1" x14ac:dyDescent="0.4">
      <c r="A14" s="23">
        <f t="shared" si="5"/>
        <v>46273</v>
      </c>
      <c r="B14" s="94"/>
      <c r="C14" s="44"/>
      <c r="D14" s="48"/>
      <c r="E14" s="40"/>
      <c r="F14" s="110"/>
      <c r="G14" s="54" t="str">
        <f t="shared" si="0"/>
        <v/>
      </c>
      <c r="H14" s="112"/>
      <c r="I14" s="40"/>
      <c r="J14" s="42"/>
      <c r="K14" s="19"/>
      <c r="L14" s="49" t="str">
        <f t="shared" si="1"/>
        <v/>
      </c>
      <c r="M14" s="40" t="str">
        <f t="shared" si="2"/>
        <v/>
      </c>
      <c r="N14" s="40" t="str">
        <f t="shared" si="3"/>
        <v/>
      </c>
      <c r="O14" s="54" t="str">
        <f t="shared" si="4"/>
        <v/>
      </c>
      <c r="P14" s="127"/>
      <c r="Q14" s="63"/>
      <c r="T14" s="16"/>
    </row>
    <row r="15" spans="1:20" ht="18" customHeight="1" x14ac:dyDescent="0.4">
      <c r="A15" s="23">
        <f t="shared" si="5"/>
        <v>46274</v>
      </c>
      <c r="B15" s="94"/>
      <c r="C15" s="44"/>
      <c r="D15" s="48"/>
      <c r="E15" s="40"/>
      <c r="F15" s="110"/>
      <c r="G15" s="54" t="str">
        <f t="shared" si="0"/>
        <v/>
      </c>
      <c r="H15" s="112"/>
      <c r="I15" s="40"/>
      <c r="J15" s="42"/>
      <c r="K15" s="19"/>
      <c r="L15" s="49" t="str">
        <f t="shared" si="1"/>
        <v/>
      </c>
      <c r="M15" s="40" t="str">
        <f t="shared" si="2"/>
        <v/>
      </c>
      <c r="N15" s="40" t="str">
        <f t="shared" si="3"/>
        <v/>
      </c>
      <c r="O15" s="54" t="str">
        <f t="shared" si="4"/>
        <v/>
      </c>
      <c r="P15" s="127"/>
      <c r="Q15" s="63"/>
    </row>
    <row r="16" spans="1:20" ht="18" customHeight="1" x14ac:dyDescent="0.4">
      <c r="A16" s="23">
        <f t="shared" si="5"/>
        <v>46275</v>
      </c>
      <c r="B16" s="94"/>
      <c r="C16" s="44"/>
      <c r="D16" s="48"/>
      <c r="E16" s="40"/>
      <c r="F16" s="110"/>
      <c r="G16" s="54" t="str">
        <f t="shared" si="0"/>
        <v/>
      </c>
      <c r="H16" s="112"/>
      <c r="I16" s="40"/>
      <c r="J16" s="42"/>
      <c r="K16" s="19"/>
      <c r="L16" s="49" t="str">
        <f t="shared" si="1"/>
        <v/>
      </c>
      <c r="M16" s="40" t="str">
        <f t="shared" si="2"/>
        <v/>
      </c>
      <c r="N16" s="40" t="str">
        <f t="shared" si="3"/>
        <v/>
      </c>
      <c r="O16" s="54" t="str">
        <f t="shared" si="4"/>
        <v/>
      </c>
      <c r="P16" s="127"/>
      <c r="Q16" s="63"/>
    </row>
    <row r="17" spans="1:17" ht="18" customHeight="1" x14ac:dyDescent="0.4">
      <c r="A17" s="23">
        <f t="shared" si="5"/>
        <v>46276</v>
      </c>
      <c r="B17" s="94"/>
      <c r="C17" s="44"/>
      <c r="D17" s="48"/>
      <c r="E17" s="40"/>
      <c r="F17" s="110"/>
      <c r="G17" s="54" t="str">
        <f t="shared" si="0"/>
        <v/>
      </c>
      <c r="H17" s="112"/>
      <c r="I17" s="40"/>
      <c r="J17" s="42"/>
      <c r="K17" s="19"/>
      <c r="L17" s="49" t="str">
        <f t="shared" si="1"/>
        <v/>
      </c>
      <c r="M17" s="40" t="str">
        <f t="shared" si="2"/>
        <v/>
      </c>
      <c r="N17" s="40" t="str">
        <f t="shared" si="3"/>
        <v/>
      </c>
      <c r="O17" s="54" t="str">
        <f t="shared" si="4"/>
        <v/>
      </c>
      <c r="P17" s="127"/>
      <c r="Q17" s="63"/>
    </row>
    <row r="18" spans="1:17" ht="18" customHeight="1" x14ac:dyDescent="0.4">
      <c r="A18" s="23">
        <f t="shared" si="5"/>
        <v>46277</v>
      </c>
      <c r="B18" s="94"/>
      <c r="C18" s="44"/>
      <c r="D18" s="48"/>
      <c r="E18" s="40"/>
      <c r="F18" s="110"/>
      <c r="G18" s="54" t="str">
        <f t="shared" si="0"/>
        <v/>
      </c>
      <c r="H18" s="112"/>
      <c r="I18" s="40"/>
      <c r="J18" s="42"/>
      <c r="K18" s="19"/>
      <c r="L18" s="49" t="str">
        <f t="shared" si="1"/>
        <v/>
      </c>
      <c r="M18" s="40" t="str">
        <f t="shared" si="2"/>
        <v/>
      </c>
      <c r="N18" s="40" t="str">
        <f t="shared" si="3"/>
        <v/>
      </c>
      <c r="O18" s="54" t="str">
        <f t="shared" si="4"/>
        <v/>
      </c>
      <c r="P18" s="127"/>
      <c r="Q18" s="63"/>
    </row>
    <row r="19" spans="1:17" ht="18" customHeight="1" x14ac:dyDescent="0.4">
      <c r="A19" s="23">
        <f t="shared" si="5"/>
        <v>46278</v>
      </c>
      <c r="B19" s="94"/>
      <c r="C19" s="44"/>
      <c r="D19" s="48"/>
      <c r="E19" s="40"/>
      <c r="F19" s="110"/>
      <c r="G19" s="54" t="str">
        <f t="shared" si="0"/>
        <v/>
      </c>
      <c r="H19" s="112"/>
      <c r="I19" s="40"/>
      <c r="J19" s="42"/>
      <c r="K19" s="19"/>
      <c r="L19" s="49" t="str">
        <f t="shared" si="1"/>
        <v/>
      </c>
      <c r="M19" s="40" t="str">
        <f t="shared" si="2"/>
        <v/>
      </c>
      <c r="N19" s="40" t="str">
        <f t="shared" si="3"/>
        <v/>
      </c>
      <c r="O19" s="54" t="str">
        <f t="shared" si="4"/>
        <v/>
      </c>
      <c r="P19" s="127"/>
      <c r="Q19" s="63"/>
    </row>
    <row r="20" spans="1:17" ht="18" customHeight="1" x14ac:dyDescent="0.4">
      <c r="A20" s="23">
        <f t="shared" si="5"/>
        <v>46279</v>
      </c>
      <c r="B20" s="94"/>
      <c r="C20" s="44"/>
      <c r="D20" s="48"/>
      <c r="E20" s="40"/>
      <c r="F20" s="110"/>
      <c r="G20" s="54" t="str">
        <f t="shared" si="0"/>
        <v/>
      </c>
      <c r="H20" s="112"/>
      <c r="I20" s="40"/>
      <c r="J20" s="42"/>
      <c r="K20" s="19"/>
      <c r="L20" s="49" t="str">
        <f t="shared" si="1"/>
        <v/>
      </c>
      <c r="M20" s="40" t="str">
        <f t="shared" si="2"/>
        <v/>
      </c>
      <c r="N20" s="40" t="str">
        <f t="shared" si="3"/>
        <v/>
      </c>
      <c r="O20" s="54" t="str">
        <f t="shared" si="4"/>
        <v/>
      </c>
      <c r="P20" s="127"/>
      <c r="Q20" s="63"/>
    </row>
    <row r="21" spans="1:17" ht="18" customHeight="1" x14ac:dyDescent="0.4">
      <c r="A21" s="23">
        <f t="shared" si="5"/>
        <v>46280</v>
      </c>
      <c r="B21" s="94"/>
      <c r="C21" s="44"/>
      <c r="D21" s="48"/>
      <c r="E21" s="40"/>
      <c r="F21" s="110"/>
      <c r="G21" s="54" t="str">
        <f t="shared" si="0"/>
        <v/>
      </c>
      <c r="H21" s="112"/>
      <c r="I21" s="40"/>
      <c r="J21" s="42"/>
      <c r="K21" s="19"/>
      <c r="L21" s="49" t="str">
        <f t="shared" si="1"/>
        <v/>
      </c>
      <c r="M21" s="40" t="str">
        <f t="shared" si="2"/>
        <v/>
      </c>
      <c r="N21" s="40" t="str">
        <f t="shared" si="3"/>
        <v/>
      </c>
      <c r="O21" s="54" t="str">
        <f t="shared" si="4"/>
        <v/>
      </c>
      <c r="P21" s="127"/>
      <c r="Q21" s="63"/>
    </row>
    <row r="22" spans="1:17" ht="18" customHeight="1" x14ac:dyDescent="0.4">
      <c r="A22" s="23">
        <f t="shared" si="5"/>
        <v>46281</v>
      </c>
      <c r="B22" s="94"/>
      <c r="C22" s="44"/>
      <c r="D22" s="48"/>
      <c r="E22" s="40"/>
      <c r="F22" s="110"/>
      <c r="G22" s="54" t="str">
        <f t="shared" si="0"/>
        <v/>
      </c>
      <c r="H22" s="112"/>
      <c r="I22" s="40"/>
      <c r="J22" s="42"/>
      <c r="K22" s="19"/>
      <c r="L22" s="49" t="str">
        <f t="shared" si="1"/>
        <v/>
      </c>
      <c r="M22" s="40" t="str">
        <f t="shared" si="2"/>
        <v/>
      </c>
      <c r="N22" s="40" t="str">
        <f t="shared" si="3"/>
        <v/>
      </c>
      <c r="O22" s="54" t="str">
        <f t="shared" si="4"/>
        <v/>
      </c>
      <c r="P22" s="127"/>
      <c r="Q22" s="63"/>
    </row>
    <row r="23" spans="1:17" ht="18" customHeight="1" x14ac:dyDescent="0.4">
      <c r="A23" s="23">
        <f t="shared" si="5"/>
        <v>46282</v>
      </c>
      <c r="B23" s="94"/>
      <c r="C23" s="44"/>
      <c r="D23" s="48"/>
      <c r="E23" s="40"/>
      <c r="F23" s="110"/>
      <c r="G23" s="54" t="str">
        <f t="shared" si="0"/>
        <v/>
      </c>
      <c r="H23" s="112"/>
      <c r="I23" s="40"/>
      <c r="J23" s="42"/>
      <c r="K23" s="19"/>
      <c r="L23" s="49" t="str">
        <f t="shared" si="1"/>
        <v/>
      </c>
      <c r="M23" s="40" t="str">
        <f t="shared" si="2"/>
        <v/>
      </c>
      <c r="N23" s="40" t="str">
        <f t="shared" si="3"/>
        <v/>
      </c>
      <c r="O23" s="54" t="str">
        <f t="shared" si="4"/>
        <v/>
      </c>
      <c r="P23" s="127"/>
      <c r="Q23" s="63"/>
    </row>
    <row r="24" spans="1:17" ht="18" customHeight="1" x14ac:dyDescent="0.4">
      <c r="A24" s="23">
        <f t="shared" si="5"/>
        <v>46283</v>
      </c>
      <c r="B24" s="94"/>
      <c r="C24" s="44"/>
      <c r="D24" s="48"/>
      <c r="E24" s="40"/>
      <c r="F24" s="110"/>
      <c r="G24" s="54" t="str">
        <f t="shared" si="0"/>
        <v/>
      </c>
      <c r="H24" s="112"/>
      <c r="I24" s="40"/>
      <c r="J24" s="42"/>
      <c r="K24" s="19"/>
      <c r="L24" s="49" t="str">
        <f t="shared" si="1"/>
        <v/>
      </c>
      <c r="M24" s="40" t="str">
        <f t="shared" si="2"/>
        <v/>
      </c>
      <c r="N24" s="40" t="str">
        <f t="shared" si="3"/>
        <v/>
      </c>
      <c r="O24" s="54" t="str">
        <f t="shared" si="4"/>
        <v/>
      </c>
      <c r="P24" s="127"/>
      <c r="Q24" s="63"/>
    </row>
    <row r="25" spans="1:17" ht="18" customHeight="1" x14ac:dyDescent="0.4">
      <c r="A25" s="23">
        <f t="shared" si="5"/>
        <v>46284</v>
      </c>
      <c r="B25" s="94"/>
      <c r="C25" s="44"/>
      <c r="D25" s="48"/>
      <c r="E25" s="40"/>
      <c r="F25" s="110"/>
      <c r="G25" s="54" t="str">
        <f t="shared" si="0"/>
        <v/>
      </c>
      <c r="H25" s="112"/>
      <c r="I25" s="40"/>
      <c r="J25" s="42"/>
      <c r="K25" s="19"/>
      <c r="L25" s="49" t="str">
        <f t="shared" si="1"/>
        <v/>
      </c>
      <c r="M25" s="40" t="str">
        <f t="shared" si="2"/>
        <v/>
      </c>
      <c r="N25" s="40" t="str">
        <f t="shared" si="3"/>
        <v/>
      </c>
      <c r="O25" s="54" t="str">
        <f t="shared" si="4"/>
        <v/>
      </c>
      <c r="P25" s="127"/>
      <c r="Q25" s="63"/>
    </row>
    <row r="26" spans="1:17" ht="18" customHeight="1" x14ac:dyDescent="0.4">
      <c r="A26" s="23">
        <f t="shared" si="5"/>
        <v>46285</v>
      </c>
      <c r="B26" s="94"/>
      <c r="C26" s="44"/>
      <c r="D26" s="48"/>
      <c r="E26" s="40"/>
      <c r="F26" s="110"/>
      <c r="G26" s="54" t="str">
        <f t="shared" si="0"/>
        <v/>
      </c>
      <c r="H26" s="112"/>
      <c r="I26" s="40"/>
      <c r="J26" s="42"/>
      <c r="K26" s="19"/>
      <c r="L26" s="49" t="str">
        <f t="shared" si="1"/>
        <v/>
      </c>
      <c r="M26" s="40" t="str">
        <f t="shared" si="2"/>
        <v/>
      </c>
      <c r="N26" s="40" t="str">
        <f t="shared" si="3"/>
        <v/>
      </c>
      <c r="O26" s="54" t="str">
        <f t="shared" si="4"/>
        <v/>
      </c>
      <c r="P26" s="127"/>
      <c r="Q26" s="63"/>
    </row>
    <row r="27" spans="1:17" ht="18" customHeight="1" x14ac:dyDescent="0.4">
      <c r="A27" s="23">
        <f t="shared" si="5"/>
        <v>46286</v>
      </c>
      <c r="B27" s="94"/>
      <c r="C27" s="44"/>
      <c r="D27" s="48"/>
      <c r="E27" s="40"/>
      <c r="F27" s="110"/>
      <c r="G27" s="54" t="str">
        <f t="shared" si="0"/>
        <v/>
      </c>
      <c r="H27" s="112"/>
      <c r="I27" s="40"/>
      <c r="J27" s="42"/>
      <c r="K27" s="19"/>
      <c r="L27" s="49" t="str">
        <f t="shared" si="1"/>
        <v/>
      </c>
      <c r="M27" s="40" t="str">
        <f t="shared" si="2"/>
        <v/>
      </c>
      <c r="N27" s="40" t="str">
        <f t="shared" si="3"/>
        <v/>
      </c>
      <c r="O27" s="54" t="str">
        <f t="shared" si="4"/>
        <v/>
      </c>
      <c r="P27" s="127"/>
      <c r="Q27" s="63"/>
    </row>
    <row r="28" spans="1:17" ht="18" customHeight="1" x14ac:dyDescent="0.4">
      <c r="A28" s="23">
        <f t="shared" si="5"/>
        <v>46287</v>
      </c>
      <c r="B28" s="94"/>
      <c r="C28" s="44"/>
      <c r="D28" s="48"/>
      <c r="E28" s="40"/>
      <c r="F28" s="110"/>
      <c r="G28" s="54" t="str">
        <f t="shared" si="0"/>
        <v/>
      </c>
      <c r="H28" s="112"/>
      <c r="I28" s="40"/>
      <c r="J28" s="42"/>
      <c r="K28" s="19"/>
      <c r="L28" s="49" t="str">
        <f t="shared" si="1"/>
        <v/>
      </c>
      <c r="M28" s="40" t="str">
        <f t="shared" si="2"/>
        <v/>
      </c>
      <c r="N28" s="40" t="str">
        <f t="shared" si="3"/>
        <v/>
      </c>
      <c r="O28" s="54" t="str">
        <f t="shared" si="4"/>
        <v/>
      </c>
      <c r="P28" s="127"/>
      <c r="Q28" s="63"/>
    </row>
    <row r="29" spans="1:17" ht="18" customHeight="1" x14ac:dyDescent="0.4">
      <c r="A29" s="23">
        <f t="shared" si="5"/>
        <v>46288</v>
      </c>
      <c r="B29" s="94"/>
      <c r="C29" s="44"/>
      <c r="D29" s="48"/>
      <c r="E29" s="40"/>
      <c r="F29" s="110"/>
      <c r="G29" s="54" t="str">
        <f t="shared" si="0"/>
        <v/>
      </c>
      <c r="H29" s="112"/>
      <c r="I29" s="40"/>
      <c r="J29" s="42"/>
      <c r="K29" s="19"/>
      <c r="L29" s="49" t="str">
        <f t="shared" si="1"/>
        <v/>
      </c>
      <c r="M29" s="40" t="str">
        <f t="shared" si="2"/>
        <v/>
      </c>
      <c r="N29" s="40" t="str">
        <f t="shared" si="3"/>
        <v/>
      </c>
      <c r="O29" s="54" t="str">
        <f t="shared" si="4"/>
        <v/>
      </c>
      <c r="P29" s="127"/>
      <c r="Q29" s="63"/>
    </row>
    <row r="30" spans="1:17" ht="18" customHeight="1" x14ac:dyDescent="0.4">
      <c r="A30" s="23">
        <f t="shared" si="5"/>
        <v>46289</v>
      </c>
      <c r="B30" s="94"/>
      <c r="C30" s="44"/>
      <c r="D30" s="48"/>
      <c r="E30" s="40"/>
      <c r="F30" s="110"/>
      <c r="G30" s="54" t="str">
        <f t="shared" si="0"/>
        <v/>
      </c>
      <c r="H30" s="112"/>
      <c r="I30" s="40"/>
      <c r="J30" s="42"/>
      <c r="K30" s="19"/>
      <c r="L30" s="49" t="str">
        <f t="shared" si="1"/>
        <v/>
      </c>
      <c r="M30" s="40" t="str">
        <f t="shared" si="2"/>
        <v/>
      </c>
      <c r="N30" s="40" t="str">
        <f t="shared" si="3"/>
        <v/>
      </c>
      <c r="O30" s="54" t="str">
        <f t="shared" si="4"/>
        <v/>
      </c>
      <c r="P30" s="127"/>
      <c r="Q30" s="63"/>
    </row>
    <row r="31" spans="1:17" ht="18" customHeight="1" x14ac:dyDescent="0.4">
      <c r="A31" s="23">
        <f t="shared" si="5"/>
        <v>46290</v>
      </c>
      <c r="B31" s="94"/>
      <c r="C31" s="44"/>
      <c r="D31" s="48"/>
      <c r="E31" s="40"/>
      <c r="F31" s="110"/>
      <c r="G31" s="54" t="str">
        <f t="shared" si="0"/>
        <v/>
      </c>
      <c r="H31" s="112"/>
      <c r="I31" s="40"/>
      <c r="J31" s="42"/>
      <c r="K31" s="19"/>
      <c r="L31" s="49" t="str">
        <f t="shared" si="1"/>
        <v/>
      </c>
      <c r="M31" s="40" t="str">
        <f t="shared" si="2"/>
        <v/>
      </c>
      <c r="N31" s="40" t="str">
        <f t="shared" si="3"/>
        <v/>
      </c>
      <c r="O31" s="54" t="str">
        <f t="shared" si="4"/>
        <v/>
      </c>
      <c r="P31" s="127"/>
      <c r="Q31" s="63"/>
    </row>
    <row r="32" spans="1:17" ht="18" customHeight="1" x14ac:dyDescent="0.4">
      <c r="A32" s="23">
        <f t="shared" si="5"/>
        <v>46291</v>
      </c>
      <c r="B32" s="94"/>
      <c r="C32" s="44"/>
      <c r="D32" s="48"/>
      <c r="E32" s="40"/>
      <c r="F32" s="110"/>
      <c r="G32" s="54" t="str">
        <f t="shared" si="0"/>
        <v/>
      </c>
      <c r="H32" s="112"/>
      <c r="I32" s="40"/>
      <c r="J32" s="42"/>
      <c r="K32" s="19"/>
      <c r="L32" s="49" t="str">
        <f t="shared" si="1"/>
        <v/>
      </c>
      <c r="M32" s="40" t="str">
        <f t="shared" si="2"/>
        <v/>
      </c>
      <c r="N32" s="40" t="str">
        <f t="shared" si="3"/>
        <v/>
      </c>
      <c r="O32" s="54" t="str">
        <f t="shared" si="4"/>
        <v/>
      </c>
      <c r="P32" s="127"/>
      <c r="Q32" s="63"/>
    </row>
    <row r="33" spans="1:17" ht="18" customHeight="1" x14ac:dyDescent="0.4">
      <c r="A33" s="23">
        <f t="shared" si="5"/>
        <v>46292</v>
      </c>
      <c r="B33" s="94"/>
      <c r="C33" s="44"/>
      <c r="D33" s="48"/>
      <c r="E33" s="40"/>
      <c r="F33" s="110"/>
      <c r="G33" s="54" t="str">
        <f t="shared" si="0"/>
        <v/>
      </c>
      <c r="H33" s="112"/>
      <c r="I33" s="40"/>
      <c r="J33" s="42"/>
      <c r="K33" s="19"/>
      <c r="L33" s="49" t="str">
        <f t="shared" si="1"/>
        <v/>
      </c>
      <c r="M33" s="40" t="str">
        <f t="shared" si="2"/>
        <v/>
      </c>
      <c r="N33" s="40" t="str">
        <f t="shared" si="3"/>
        <v/>
      </c>
      <c r="O33" s="54" t="str">
        <f t="shared" si="4"/>
        <v/>
      </c>
      <c r="P33" s="127"/>
      <c r="Q33" s="63"/>
    </row>
    <row r="34" spans="1:17" ht="18" customHeight="1" x14ac:dyDescent="0.4">
      <c r="A34" s="23">
        <f t="shared" si="5"/>
        <v>46293</v>
      </c>
      <c r="B34" s="94"/>
      <c r="C34" s="44"/>
      <c r="D34" s="48"/>
      <c r="E34" s="40"/>
      <c r="F34" s="110"/>
      <c r="G34" s="54" t="str">
        <f t="shared" si="0"/>
        <v/>
      </c>
      <c r="H34" s="112"/>
      <c r="I34" s="40"/>
      <c r="J34" s="42"/>
      <c r="K34" s="19"/>
      <c r="L34" s="49" t="str">
        <f t="shared" si="1"/>
        <v/>
      </c>
      <c r="M34" s="40" t="str">
        <f t="shared" si="2"/>
        <v/>
      </c>
      <c r="N34" s="40" t="str">
        <f t="shared" si="3"/>
        <v/>
      </c>
      <c r="O34" s="54" t="str">
        <f t="shared" si="4"/>
        <v/>
      </c>
      <c r="P34" s="127"/>
      <c r="Q34" s="63"/>
    </row>
    <row r="35" spans="1:17" ht="18" customHeight="1" x14ac:dyDescent="0.4">
      <c r="A35" s="23">
        <f t="shared" si="5"/>
        <v>46294</v>
      </c>
      <c r="B35" s="94"/>
      <c r="C35" s="44"/>
      <c r="D35" s="48"/>
      <c r="E35" s="40"/>
      <c r="F35" s="110"/>
      <c r="G35" s="54" t="str">
        <f t="shared" si="0"/>
        <v/>
      </c>
      <c r="H35" s="112"/>
      <c r="I35" s="40"/>
      <c r="J35" s="42"/>
      <c r="K35" s="19"/>
      <c r="L35" s="49" t="str">
        <f t="shared" si="1"/>
        <v/>
      </c>
      <c r="M35" s="40" t="str">
        <f t="shared" si="2"/>
        <v/>
      </c>
      <c r="N35" s="40" t="str">
        <f t="shared" si="3"/>
        <v/>
      </c>
      <c r="O35" s="54" t="str">
        <f t="shared" si="4"/>
        <v/>
      </c>
      <c r="P35" s="127"/>
      <c r="Q35" s="63"/>
    </row>
    <row r="36" spans="1:17" ht="18" customHeight="1" x14ac:dyDescent="0.4">
      <c r="A36" s="23">
        <f t="shared" si="5"/>
        <v>46295</v>
      </c>
      <c r="B36" s="94"/>
      <c r="C36" s="44"/>
      <c r="D36" s="48"/>
      <c r="E36" s="40"/>
      <c r="F36" s="110"/>
      <c r="G36" s="54" t="str">
        <f t="shared" si="0"/>
        <v/>
      </c>
      <c r="H36" s="112"/>
      <c r="I36" s="40"/>
      <c r="J36" s="42"/>
      <c r="K36" s="19"/>
      <c r="L36" s="49" t="str">
        <f t="shared" si="1"/>
        <v/>
      </c>
      <c r="M36" s="40" t="str">
        <f t="shared" si="2"/>
        <v/>
      </c>
      <c r="N36" s="40" t="str">
        <f t="shared" si="3"/>
        <v/>
      </c>
      <c r="O36" s="54" t="str">
        <f t="shared" si="4"/>
        <v/>
      </c>
      <c r="P36" s="127"/>
      <c r="Q36" s="63"/>
    </row>
    <row r="37" spans="1:17" ht="18" customHeight="1" thickBot="1" x14ac:dyDescent="0.45">
      <c r="A37" s="24">
        <f t="shared" si="5"/>
        <v>46296</v>
      </c>
      <c r="B37" s="95"/>
      <c r="C37" s="45"/>
      <c r="D37" s="119"/>
      <c r="E37" s="46"/>
      <c r="F37" s="111"/>
      <c r="G37" s="55" t="str">
        <f t="shared" si="0"/>
        <v/>
      </c>
      <c r="H37" s="113"/>
      <c r="I37" s="46"/>
      <c r="J37" s="47"/>
      <c r="K37" s="19"/>
      <c r="L37" s="50" t="str">
        <f t="shared" si="1"/>
        <v/>
      </c>
      <c r="M37" s="46" t="str">
        <f t="shared" si="2"/>
        <v/>
      </c>
      <c r="N37" s="46" t="str">
        <f t="shared" si="3"/>
        <v/>
      </c>
      <c r="O37" s="55" t="str">
        <f t="shared" si="4"/>
        <v/>
      </c>
      <c r="P37" s="128"/>
      <c r="Q37" s="33" t="s">
        <v>69</v>
      </c>
    </row>
    <row r="38" spans="1:17" ht="16.5" thickBot="1" x14ac:dyDescent="0.45">
      <c r="A38" s="7" t="s">
        <v>17</v>
      </c>
      <c r="B38" s="96"/>
      <c r="C38" s="13" t="s">
        <v>18</v>
      </c>
      <c r="D38" s="51">
        <f>COUNTIF($D$7:$D$37,C38)</f>
        <v>0</v>
      </c>
      <c r="G38" s="144">
        <f>SUM(G7:G37)-SUMIFS(G7:G37,D7:D37,"休養日")</f>
        <v>0</v>
      </c>
      <c r="K38" s="13" t="s">
        <v>18</v>
      </c>
      <c r="L38" s="51">
        <f>COUNTIF($L$7:$L$37,K38)</f>
        <v>0</v>
      </c>
      <c r="O38" s="144">
        <f>SUM(O7:O37)-SUMIFS(O7:O37,L7:L37,"休養日")</f>
        <v>0</v>
      </c>
    </row>
    <row r="39" spans="1:17" x14ac:dyDescent="0.4">
      <c r="B39" s="96"/>
      <c r="C39" s="13" t="s">
        <v>63</v>
      </c>
      <c r="D39" s="35">
        <f t="shared" ref="D39:D42" si="6">COUNTIF($D$7:$D$37,C39)</f>
        <v>0</v>
      </c>
      <c r="K39" s="13" t="s">
        <v>63</v>
      </c>
      <c r="L39" s="35">
        <f t="shared" ref="L39:L42" si="7">COUNTIF($L$7:$L$37,K39)</f>
        <v>0</v>
      </c>
    </row>
    <row r="40" spans="1:17" x14ac:dyDescent="0.4">
      <c r="B40" s="96"/>
      <c r="C40" s="13" t="s">
        <v>31</v>
      </c>
      <c r="D40" s="35">
        <f t="shared" si="6"/>
        <v>0</v>
      </c>
      <c r="K40" s="13" t="s">
        <v>31</v>
      </c>
      <c r="L40" s="35">
        <f t="shared" si="7"/>
        <v>0</v>
      </c>
    </row>
    <row r="41" spans="1:17" ht="16.5" thickBot="1" x14ac:dyDescent="0.45">
      <c r="B41" s="96"/>
      <c r="C41" s="13" t="s">
        <v>45</v>
      </c>
      <c r="D41" s="52">
        <f t="shared" si="6"/>
        <v>0</v>
      </c>
      <c r="K41" s="13" t="s">
        <v>45</v>
      </c>
      <c r="L41" s="52">
        <f t="shared" si="7"/>
        <v>0</v>
      </c>
    </row>
    <row r="42" spans="1:17" ht="16.5" thickBot="1" x14ac:dyDescent="0.45">
      <c r="B42" s="96"/>
      <c r="C42" s="13" t="s">
        <v>19</v>
      </c>
      <c r="D42" s="53">
        <f t="shared" si="6"/>
        <v>0</v>
      </c>
      <c r="K42" s="13" t="s">
        <v>19</v>
      </c>
      <c r="L42" s="53">
        <f t="shared" si="7"/>
        <v>0</v>
      </c>
    </row>
    <row r="43" spans="1:17" ht="16.5" thickBot="1" x14ac:dyDescent="0.45">
      <c r="B43" s="97"/>
      <c r="C43" s="30" t="s">
        <v>37</v>
      </c>
      <c r="D43" s="25">
        <f>COUNTIFS($C$7:$C$37,"休業日",$D$7:$D$37,"休養日")</f>
        <v>0</v>
      </c>
      <c r="K43" s="30" t="s">
        <v>37</v>
      </c>
      <c r="L43" s="25">
        <f>COUNTIFS($C$7:$C$37,"休業日",$L$7:$L$37,"休養日")</f>
        <v>0</v>
      </c>
    </row>
    <row r="45" spans="1:17" x14ac:dyDescent="0.4">
      <c r="B45" s="98"/>
      <c r="C45" s="7"/>
      <c r="K45" s="14"/>
      <c r="L45" s="14"/>
      <c r="M45" s="14"/>
      <c r="N45" s="14"/>
      <c r="O45" s="14"/>
      <c r="P45" s="15"/>
      <c r="Q45" s="91"/>
    </row>
  </sheetData>
  <mergeCells count="8">
    <mergeCell ref="L5:O5"/>
    <mergeCell ref="D2:D3"/>
    <mergeCell ref="E2:F2"/>
    <mergeCell ref="H2:J2"/>
    <mergeCell ref="E3:F3"/>
    <mergeCell ref="H3:J3"/>
    <mergeCell ref="D5:G5"/>
    <mergeCell ref="H5:J5"/>
  </mergeCells>
  <phoneticPr fontId="1"/>
  <conditionalFormatting sqref="A7:A37">
    <cfRule type="expression" dxfId="482" priority="68">
      <formula>WEEKDAY(A7)=7</formula>
    </cfRule>
    <cfRule type="expression" dxfId="481" priority="69">
      <formula>WEEKDAY(A7)=1</formula>
    </cfRule>
  </conditionalFormatting>
  <conditionalFormatting sqref="D7:D37">
    <cfRule type="expression" dxfId="480" priority="48">
      <formula>MONTH(A7)&lt;&gt;$A$3</formula>
    </cfRule>
    <cfRule type="expression" dxfId="479" priority="65">
      <formula>WEEKDAY(A7)=7</formula>
    </cfRule>
    <cfRule type="expression" dxfId="478" priority="66">
      <formula>WEEKDAY(A7)=1</formula>
    </cfRule>
  </conditionalFormatting>
  <conditionalFormatting sqref="E7:E37">
    <cfRule type="expression" dxfId="477" priority="47">
      <formula>MONTH(A7)&lt;&gt;$A$3</formula>
    </cfRule>
    <cfRule type="expression" dxfId="476" priority="62">
      <formula>WEEKDAY(A7)=7</formula>
    </cfRule>
    <cfRule type="expression" dxfId="475" priority="63">
      <formula>WEEKDAY(A7)=1</formula>
    </cfRule>
  </conditionalFormatting>
  <conditionalFormatting sqref="F7:F37">
    <cfRule type="expression" dxfId="474" priority="46">
      <formula>MONTH(A7)&lt;&gt;$A$3</formula>
    </cfRule>
    <cfRule type="expression" dxfId="473" priority="60">
      <formula>WEEKDAY(A7)=7</formula>
    </cfRule>
    <cfRule type="expression" dxfId="472" priority="61">
      <formula>WEEKDAY(A7)=1</formula>
    </cfRule>
  </conditionalFormatting>
  <conditionalFormatting sqref="I7:I37">
    <cfRule type="expression" dxfId="471" priority="45">
      <formula>MONTH(A7)&lt;&gt;$A$3</formula>
    </cfRule>
    <cfRule type="expression" dxfId="470" priority="57">
      <formula>WEEKDAY(A7)=7</formula>
    </cfRule>
    <cfRule type="expression" dxfId="469" priority="58">
      <formula>WEEKDAY(A7)=1</formula>
    </cfRule>
  </conditionalFormatting>
  <conditionalFormatting sqref="P7:P37">
    <cfRule type="expression" dxfId="468" priority="44">
      <formula>MONTH(A7)&lt;&gt;$A$3</formula>
    </cfRule>
    <cfRule type="expression" dxfId="467" priority="54">
      <formula>WEEKDAY(A7)=7</formula>
    </cfRule>
    <cfRule type="expression" dxfId="466" priority="55">
      <formula>WEEKDAY(A7)=1</formula>
    </cfRule>
  </conditionalFormatting>
  <conditionalFormatting sqref="Q7:Q37">
    <cfRule type="expression" dxfId="465" priority="43">
      <formula>MONTH(A7)&lt;&gt;$A$3</formula>
    </cfRule>
    <cfRule type="expression" dxfId="464" priority="51">
      <formula>WEEKDAY(A7)=7</formula>
    </cfRule>
    <cfRule type="expression" dxfId="463" priority="52">
      <formula>WEEKDAY(A7)=1</formula>
    </cfRule>
  </conditionalFormatting>
  <conditionalFormatting sqref="A7:A37">
    <cfRule type="expression" dxfId="462" priority="49">
      <formula>MONTH(A7)&lt;&gt;$A$3</formula>
    </cfRule>
  </conditionalFormatting>
  <conditionalFormatting sqref="H7:H37">
    <cfRule type="expression" dxfId="461" priority="25">
      <formula>MONTH(A7)&lt;&gt;$A$3</formula>
    </cfRule>
    <cfRule type="expression" dxfId="460" priority="41">
      <formula>WEEKDAY(A7)=7</formula>
    </cfRule>
    <cfRule type="expression" dxfId="459" priority="42">
      <formula>WEEKDAY(A7)=1</formula>
    </cfRule>
  </conditionalFormatting>
  <conditionalFormatting sqref="B7:B37">
    <cfRule type="expression" dxfId="458" priority="26">
      <formula>MONTH(A7)&lt;&gt;$A$3</formula>
    </cfRule>
    <cfRule type="expression" dxfId="457" priority="39">
      <formula>WEEKDAY(A7)=7</formula>
    </cfRule>
    <cfRule type="expression" dxfId="456" priority="40">
      <formula>WEEKDAY(A7)=1</formula>
    </cfRule>
  </conditionalFormatting>
  <conditionalFormatting sqref="L7:L37">
    <cfRule type="expression" dxfId="455" priority="24">
      <formula>MONTH(A7)&lt;&gt;$A$3</formula>
    </cfRule>
    <cfRule type="expression" dxfId="454" priority="35">
      <formula>WEEKDAY(A7)=7</formula>
    </cfRule>
    <cfRule type="expression" dxfId="453" priority="36">
      <formula>WEEKDAY(A7)=1</formula>
    </cfRule>
  </conditionalFormatting>
  <conditionalFormatting sqref="M7:M37">
    <cfRule type="expression" dxfId="452" priority="23">
      <formula>MONTH(A7)&lt;&gt;$A$3</formula>
    </cfRule>
    <cfRule type="expression" dxfId="451" priority="32">
      <formula>WEEKDAY(A7)=7</formula>
    </cfRule>
    <cfRule type="expression" dxfId="450" priority="33">
      <formula>WEEKDAY(A7)=1</formula>
    </cfRule>
  </conditionalFormatting>
  <conditionalFormatting sqref="N7:N37">
    <cfRule type="expression" dxfId="449" priority="22">
      <formula>MONTH(A7)&lt;&gt;$A$3</formula>
    </cfRule>
    <cfRule type="expression" dxfId="448" priority="29">
      <formula>WEEKDAY(A7)=7</formula>
    </cfRule>
    <cfRule type="expression" dxfId="447" priority="30">
      <formula>WEEKDAY(A7)=1</formula>
    </cfRule>
  </conditionalFormatting>
  <conditionalFormatting sqref="G7:G37">
    <cfRule type="expression" dxfId="446" priority="2">
      <formula>IF(AND(C7="休業日",D7="練習",G7&gt;0.1666668),TRUE,IF(AND(C7="",D7="練習",G7&gt;0.0833334),TRUE,FALSE))</formula>
    </cfRule>
    <cfRule type="expression" dxfId="445" priority="10">
      <formula>MONTH(A7)&lt;&gt;$A$3</formula>
    </cfRule>
    <cfRule type="expression" dxfId="444" priority="20">
      <formula>WEEKDAY(A7)=7</formula>
    </cfRule>
    <cfRule type="expression" dxfId="443" priority="21">
      <formula>WEEKDAY(A7)=1</formula>
    </cfRule>
  </conditionalFormatting>
  <conditionalFormatting sqref="J7:J37">
    <cfRule type="expression" dxfId="442" priority="11">
      <formula>MONTH(A7)&lt;&gt;$A$3</formula>
    </cfRule>
    <cfRule type="expression" dxfId="441" priority="17">
      <formula>WEEKDAY(A7)=7</formula>
    </cfRule>
    <cfRule type="expression" dxfId="440" priority="18">
      <formula>WEEKDAY(A7)=1</formula>
    </cfRule>
  </conditionalFormatting>
  <conditionalFormatting sqref="O7:O37">
    <cfRule type="expression" dxfId="439" priority="1">
      <formula>IF(AND(C7="休業日",L7="練習",O7&gt;0.1666668),TRUE,IF(AND(C7="",L7="練習",O7&gt;0.0833334),TRUE,FALSE))</formula>
    </cfRule>
    <cfRule type="expression" dxfId="438" priority="12">
      <formula>MONTH(A7)&lt;&gt;$A$3</formula>
    </cfRule>
    <cfRule type="expression" dxfId="437" priority="14">
      <formula>WEEKDAY(A7)=7</formula>
    </cfRule>
    <cfRule type="expression" dxfId="436" priority="15">
      <formula>WEEKDAY(A7)=1</formula>
    </cfRule>
  </conditionalFormatting>
  <conditionalFormatting sqref="D7:G37">
    <cfRule type="expression" dxfId="435" priority="9">
      <formula>$D7="休養日"</formula>
    </cfRule>
  </conditionalFormatting>
  <conditionalFormatting sqref="H7:J37">
    <cfRule type="expression" dxfId="434" priority="8">
      <formula>$H7="休養日"</formula>
    </cfRule>
  </conditionalFormatting>
  <conditionalFormatting sqref="L7:O37">
    <cfRule type="expression" dxfId="433" priority="7">
      <formula>$L7="休養日"</formula>
    </cfRule>
  </conditionalFormatting>
  <conditionalFormatting sqref="C7:C37">
    <cfRule type="expression" dxfId="432" priority="4">
      <formula>MONTH(A7)&lt;&gt;$A$3</formula>
    </cfRule>
    <cfRule type="expression" dxfId="431" priority="5">
      <formula>WEEKDAY(A7)=7</formula>
    </cfRule>
    <cfRule type="expression" dxfId="430" priority="6">
      <formula>WEEKDAY(A7)=1</formula>
    </cfRule>
  </conditionalFormatting>
  <dataValidations count="6">
    <dataValidation type="custom" showInputMessage="1" showErrorMessage="1" sqref="E7:F37" xr:uid="{C70746A7-6F15-40FD-8F41-68E0D1D06AAB}">
      <formula1>IF(OR($D7="休養日",$D7=""),FALSE,IF(E7&gt;=2400,FALSE,IF(MOD(E7,100)&gt;=60,FALSE,TRUE)))</formula1>
    </dataValidation>
    <dataValidation type="list" allowBlank="1" showInputMessage="1" showErrorMessage="1" sqref="C7:C37" xr:uid="{01FE6965-963D-49F5-BC52-DBF288B95027}">
      <formula1>"休業日,　"</formula1>
    </dataValidation>
    <dataValidation type="custom" allowBlank="1" showInputMessage="1" showErrorMessage="1" sqref="M7:O37" xr:uid="{209C1A0F-5D91-4872-B5B8-A84BAD043F3B}">
      <formula1>IF($L7="休養日",FALSE,TRUE)</formula1>
    </dataValidation>
    <dataValidation type="custom" showInputMessage="1" showErrorMessage="1" sqref="I7:J37" xr:uid="{A58C8694-A8F8-4B62-88B1-96A993405C04}">
      <formula1>IF($H7="休養日",FALSE,IF(I7&gt;=2400,FALSE,IF(MOD(I7,100)&gt;=60,FALSE,TRUE)))</formula1>
    </dataValidation>
    <dataValidation type="custom" allowBlank="1" showInputMessage="1" showErrorMessage="1" sqref="G7:G37" xr:uid="{FE4E009E-9CCA-4387-B0BD-B75BDA7EB081}">
      <formula1>IF($D7="休養日",FALSE,TRUE)</formula1>
    </dataValidation>
    <dataValidation type="list" allowBlank="1" showInputMessage="1" showErrorMessage="1" sqref="H7:H37 D7:D37" xr:uid="{2087F9BD-047D-426B-8166-C8A0519C70D4}">
      <formula1>"練習,練習試合等,公式戦,その他,休養日"</formula1>
    </dataValidation>
  </dataValidations>
  <pageMargins left="0.70866141732283472" right="0.70866141732283472" top="0.55118110236220474" bottom="0.55118110236220474" header="0.31496062992125984" footer="0.31496062992125984"/>
  <pageSetup paperSize="9" scale="6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F28C1791-3DC6-48D6-BBEB-F14B127F9716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E7:E37</xm:sqref>
        </x14:conditionalFormatting>
        <x14:conditionalFormatting xmlns:xm="http://schemas.microsoft.com/office/excel/2006/main">
          <x14:cfRule type="expression" priority="67" id="{448F96F8-8D0F-4D0A-936C-6B78CB481B2A}">
            <xm:f>COUNTIF('祝日（4月～12月）'!$B$2:$B$21,$A7)=1</xm:f>
            <x14:dxf>
              <font>
                <b/>
                <i val="0"/>
                <color rgb="FFFF0000"/>
              </font>
              <fill>
                <patternFill>
                  <bgColor rgb="FFFFCCFF"/>
                </patternFill>
              </fill>
            </x14:dxf>
          </x14:cfRule>
          <xm:sqref>A7:A37</xm:sqref>
        </x14:conditionalFormatting>
        <x14:conditionalFormatting xmlns:xm="http://schemas.microsoft.com/office/excel/2006/main">
          <x14:cfRule type="expression" priority="64" id="{028D97DC-7015-4B5D-B441-EFD1094A1245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xpression" priority="59" id="{0E1CE15B-1EDB-4CC2-A818-2571AC5B66EE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F7:F37</xm:sqref>
        </x14:conditionalFormatting>
        <x14:conditionalFormatting xmlns:xm="http://schemas.microsoft.com/office/excel/2006/main">
          <x14:cfRule type="expression" priority="56" id="{36B1250F-0536-475D-81B6-D1422133272D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I7:I37</xm:sqref>
        </x14:conditionalFormatting>
        <x14:conditionalFormatting xmlns:xm="http://schemas.microsoft.com/office/excel/2006/main">
          <x14:cfRule type="expression" priority="53" id="{44E5A338-30FC-4B87-9AC5-9007B0BC9EBE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P7:P37</xm:sqref>
        </x14:conditionalFormatting>
        <x14:conditionalFormatting xmlns:xm="http://schemas.microsoft.com/office/excel/2006/main">
          <x14:cfRule type="expression" priority="50" id="{2913B948-18AB-42E5-9E06-7E5C473B92A7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Q7:Q37</xm:sqref>
        </x14:conditionalFormatting>
        <x14:conditionalFormatting xmlns:xm="http://schemas.microsoft.com/office/excel/2006/main">
          <x14:cfRule type="expression" priority="37" id="{1ADF14B6-833D-416D-8AF9-8A25748A798B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H7:H37</xm:sqref>
        </x14:conditionalFormatting>
        <x14:conditionalFormatting xmlns:xm="http://schemas.microsoft.com/office/excel/2006/main">
          <x14:cfRule type="expression" priority="38" id="{8E5A667C-05BA-4B71-B67B-C29421696FCF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B7:B37</xm:sqref>
        </x14:conditionalFormatting>
        <x14:conditionalFormatting xmlns:xm="http://schemas.microsoft.com/office/excel/2006/main">
          <x14:cfRule type="expression" priority="34" id="{3185E24F-A1EA-4CE0-BDCE-2560BA47A792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L7:L37</xm:sqref>
        </x14:conditionalFormatting>
        <x14:conditionalFormatting xmlns:xm="http://schemas.microsoft.com/office/excel/2006/main">
          <x14:cfRule type="expression" priority="31" id="{74381C14-D3D3-4665-A60B-9B4256D18F94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M7:M37</xm:sqref>
        </x14:conditionalFormatting>
        <x14:conditionalFormatting xmlns:xm="http://schemas.microsoft.com/office/excel/2006/main">
          <x14:cfRule type="expression" priority="28" id="{D9265401-1EF3-4CEA-9E15-9D956C4DBD8A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N7:N37</xm:sqref>
        </x14:conditionalFormatting>
        <x14:conditionalFormatting xmlns:xm="http://schemas.microsoft.com/office/excel/2006/main">
          <x14:cfRule type="expression" priority="19" id="{9C2D419E-7700-4BCB-85AC-CD183AA148AD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G7:G37</xm:sqref>
        </x14:conditionalFormatting>
        <x14:conditionalFormatting xmlns:xm="http://schemas.microsoft.com/office/excel/2006/main">
          <x14:cfRule type="expression" priority="16" id="{F46BD34C-A98F-4D1A-86A3-A67C408C8F54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J7:J37</xm:sqref>
        </x14:conditionalFormatting>
        <x14:conditionalFormatting xmlns:xm="http://schemas.microsoft.com/office/excel/2006/main">
          <x14:cfRule type="expression" priority="13" id="{D8F1149C-6DE5-493F-BBFE-DF8AB2827E6C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O7:O37</xm:sqref>
        </x14:conditionalFormatting>
        <x14:conditionalFormatting xmlns:xm="http://schemas.microsoft.com/office/excel/2006/main">
          <x14:cfRule type="expression" priority="3" id="{99DE7462-C9AD-4DB6-9B61-7F813DC9A15F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C7:C37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52AC8-6C98-49D5-A363-4445ABF0FC5A}">
  <sheetPr>
    <pageSetUpPr fitToPage="1"/>
  </sheetPr>
  <dimension ref="A1:T45"/>
  <sheetViews>
    <sheetView view="pageBreakPreview" zoomScale="70" zoomScaleNormal="100" zoomScaleSheetLayoutView="70" workbookViewId="0">
      <selection activeCell="B7" sqref="B7"/>
    </sheetView>
  </sheetViews>
  <sheetFormatPr defaultColWidth="8.75" defaultRowHeight="15.75" x14ac:dyDescent="0.4"/>
  <cols>
    <col min="1" max="1" width="8.75" style="6" customWidth="1"/>
    <col min="2" max="2" width="20.75" style="89" customWidth="1"/>
    <col min="3" max="3" width="8.125" style="6" customWidth="1"/>
    <col min="4" max="4" width="10.75" style="6" customWidth="1"/>
    <col min="5" max="7" width="8.75" style="6" customWidth="1"/>
    <col min="8" max="8" width="10.75" style="6" customWidth="1"/>
    <col min="9" max="10" width="8.75" style="6" customWidth="1"/>
    <col min="11" max="11" width="8.75" style="6"/>
    <col min="12" max="12" width="10.75" style="6" customWidth="1"/>
    <col min="13" max="15" width="8.75" style="6"/>
    <col min="16" max="16" width="12.875" style="6" customWidth="1"/>
    <col min="17" max="17" width="23.75" style="89" customWidth="1"/>
    <col min="18" max="19" width="8.75" style="6"/>
    <col min="20" max="20" width="12.75" style="6" customWidth="1"/>
    <col min="21" max="21" width="18.25" style="6" customWidth="1"/>
    <col min="22" max="22" width="20.125" style="6" customWidth="1"/>
    <col min="23" max="16384" width="8.75" style="6"/>
  </cols>
  <sheetData>
    <row r="1" spans="1:20" ht="20.25" thickBot="1" x14ac:dyDescent="0.45">
      <c r="A1" s="32" t="s">
        <v>41</v>
      </c>
    </row>
    <row r="2" spans="1:20" ht="18" customHeight="1" thickBot="1" x14ac:dyDescent="0.45">
      <c r="A2" s="142">
        <v>2026</v>
      </c>
      <c r="B2" s="89" t="s">
        <v>0</v>
      </c>
      <c r="D2" s="185" t="s">
        <v>28</v>
      </c>
      <c r="E2" s="192" t="s">
        <v>29</v>
      </c>
      <c r="F2" s="193"/>
      <c r="H2" s="189" t="str">
        <f>IF(年間計画!A5="","",年間計画!A5)</f>
        <v/>
      </c>
      <c r="I2" s="190"/>
      <c r="J2" s="191"/>
    </row>
    <row r="3" spans="1:20" ht="18.600000000000001" customHeight="1" thickBot="1" x14ac:dyDescent="0.45">
      <c r="A3" s="141">
        <v>10</v>
      </c>
      <c r="B3" s="89" t="s">
        <v>1</v>
      </c>
      <c r="D3" s="186"/>
      <c r="E3" s="187" t="s">
        <v>64</v>
      </c>
      <c r="F3" s="188"/>
      <c r="H3" s="189" t="str">
        <f>IF(年間計画!F5="","",年間計画!F5)</f>
        <v/>
      </c>
      <c r="I3" s="190"/>
      <c r="J3" s="191"/>
      <c r="K3" s="6" t="s">
        <v>32</v>
      </c>
    </row>
    <row r="4" spans="1:20" ht="18.600000000000001" customHeight="1" thickBot="1" x14ac:dyDescent="0.45">
      <c r="A4" s="11"/>
      <c r="F4" s="12"/>
      <c r="G4" s="8"/>
      <c r="H4" s="9"/>
      <c r="R4" s="10"/>
      <c r="S4" s="10"/>
      <c r="T4" s="10"/>
    </row>
    <row r="5" spans="1:20" ht="19.899999999999999" customHeight="1" thickBot="1" x14ac:dyDescent="0.45">
      <c r="D5" s="194" t="s">
        <v>72</v>
      </c>
      <c r="E5" s="195"/>
      <c r="F5" s="195"/>
      <c r="G5" s="196"/>
      <c r="H5" s="197" t="s">
        <v>73</v>
      </c>
      <c r="I5" s="198"/>
      <c r="J5" s="199"/>
      <c r="K5" s="18"/>
      <c r="L5" s="182" t="s">
        <v>74</v>
      </c>
      <c r="M5" s="183"/>
      <c r="N5" s="183"/>
      <c r="O5" s="184"/>
      <c r="P5" s="14"/>
    </row>
    <row r="6" spans="1:20" ht="18" customHeight="1" thickBot="1" x14ac:dyDescent="0.45">
      <c r="A6" s="20"/>
      <c r="B6" s="92" t="s">
        <v>30</v>
      </c>
      <c r="C6" s="62" t="s">
        <v>65</v>
      </c>
      <c r="D6" s="17" t="s">
        <v>22</v>
      </c>
      <c r="E6" s="34" t="s">
        <v>42</v>
      </c>
      <c r="F6" s="34" t="s">
        <v>43</v>
      </c>
      <c r="G6" s="114" t="s">
        <v>67</v>
      </c>
      <c r="H6" s="17" t="s">
        <v>22</v>
      </c>
      <c r="I6" s="34" t="s">
        <v>42</v>
      </c>
      <c r="J6" s="41" t="s">
        <v>43</v>
      </c>
      <c r="K6" s="9"/>
      <c r="L6" s="129" t="s">
        <v>22</v>
      </c>
      <c r="M6" s="130" t="s">
        <v>42</v>
      </c>
      <c r="N6" s="130" t="s">
        <v>43</v>
      </c>
      <c r="O6" s="114" t="s">
        <v>68</v>
      </c>
      <c r="P6" s="21" t="s">
        <v>20</v>
      </c>
      <c r="Q6" s="90" t="s">
        <v>21</v>
      </c>
    </row>
    <row r="7" spans="1:20" ht="18" customHeight="1" x14ac:dyDescent="0.4">
      <c r="A7" s="22">
        <f>DATE(A2,A3,1)</f>
        <v>46296</v>
      </c>
      <c r="B7" s="93"/>
      <c r="C7" s="43"/>
      <c r="D7" s="48"/>
      <c r="E7" s="40"/>
      <c r="F7" s="110"/>
      <c r="G7" s="143" t="str">
        <f>IF(F7="", "", (TEXT(F7, "0!:00") - TEXT(E7, "0!:00")))</f>
        <v/>
      </c>
      <c r="H7" s="112"/>
      <c r="I7" s="40"/>
      <c r="J7" s="42"/>
      <c r="K7" s="19"/>
      <c r="L7" s="145" t="str">
        <f>IF(H7="",D7&amp;"",H7&amp;"")</f>
        <v/>
      </c>
      <c r="M7" s="146" t="str">
        <f>IF(L7="休養日","",IF(I7="",IF(E7="","",E7),IF(I7="","",I7)))</f>
        <v/>
      </c>
      <c r="N7" s="146" t="str">
        <f>IF(L7="休養日","",IF(J7="",IF(F7="","",F7),IF(J7="","",J7)))</f>
        <v/>
      </c>
      <c r="O7" s="143" t="str">
        <f>IF(L7="休養日","",IF(N7="", "", (TEXT(N7, "0!:00") - TEXT(M7, "0!:00"))))</f>
        <v/>
      </c>
      <c r="P7" s="126"/>
      <c r="Q7" s="64"/>
    </row>
    <row r="8" spans="1:20" ht="18" customHeight="1" x14ac:dyDescent="0.4">
      <c r="A8" s="23">
        <f>A7+1</f>
        <v>46297</v>
      </c>
      <c r="B8" s="94"/>
      <c r="C8" s="44"/>
      <c r="D8" s="48"/>
      <c r="E8" s="40"/>
      <c r="F8" s="110"/>
      <c r="G8" s="54" t="str">
        <f t="shared" ref="G8:G37" si="0">IF(F8="", "", (TEXT(F8, "0!:00") - TEXT(E8, "0!:00")))</f>
        <v/>
      </c>
      <c r="H8" s="112"/>
      <c r="I8" s="40"/>
      <c r="J8" s="42"/>
      <c r="K8" s="19"/>
      <c r="L8" s="49" t="str">
        <f t="shared" ref="L8:L37" si="1">IF(H8="",D8&amp;"",H8&amp;"")</f>
        <v/>
      </c>
      <c r="M8" s="40" t="str">
        <f t="shared" ref="M8:M37" si="2">IF(L8="休養日","",IF(I8="",IF(E8="","",E8),IF(I8="","",I8)))</f>
        <v/>
      </c>
      <c r="N8" s="40" t="str">
        <f t="shared" ref="N8:N37" si="3">IF(L8="休養日","",IF(J8="",IF(F8="","",F8),IF(J8="","",J8)))</f>
        <v/>
      </c>
      <c r="O8" s="54" t="str">
        <f t="shared" ref="O8:O37" si="4">IF(L8="休養日","",IF(N8="", "", (TEXT(N8, "0!:00") - TEXT(M8, "0!:00"))))</f>
        <v/>
      </c>
      <c r="P8" s="127"/>
      <c r="Q8" s="63"/>
    </row>
    <row r="9" spans="1:20" ht="18" customHeight="1" x14ac:dyDescent="0.4">
      <c r="A9" s="23">
        <f t="shared" ref="A9:A37" si="5">A8+1</f>
        <v>46298</v>
      </c>
      <c r="B9" s="94"/>
      <c r="C9" s="44"/>
      <c r="D9" s="48"/>
      <c r="E9" s="40"/>
      <c r="F9" s="110"/>
      <c r="G9" s="54" t="str">
        <f t="shared" si="0"/>
        <v/>
      </c>
      <c r="H9" s="112"/>
      <c r="I9" s="40"/>
      <c r="J9" s="42"/>
      <c r="K9" s="19"/>
      <c r="L9" s="49" t="str">
        <f t="shared" si="1"/>
        <v/>
      </c>
      <c r="M9" s="40" t="str">
        <f t="shared" si="2"/>
        <v/>
      </c>
      <c r="N9" s="40" t="str">
        <f t="shared" si="3"/>
        <v/>
      </c>
      <c r="O9" s="54" t="str">
        <f t="shared" si="4"/>
        <v/>
      </c>
      <c r="P9" s="127"/>
      <c r="Q9" s="63"/>
    </row>
    <row r="10" spans="1:20" ht="18" customHeight="1" x14ac:dyDescent="0.4">
      <c r="A10" s="23">
        <f t="shared" si="5"/>
        <v>46299</v>
      </c>
      <c r="B10" s="94"/>
      <c r="C10" s="44"/>
      <c r="D10" s="48"/>
      <c r="E10" s="40"/>
      <c r="F10" s="110"/>
      <c r="G10" s="54" t="str">
        <f t="shared" si="0"/>
        <v/>
      </c>
      <c r="H10" s="112"/>
      <c r="I10" s="40"/>
      <c r="J10" s="42"/>
      <c r="K10" s="19"/>
      <c r="L10" s="49" t="str">
        <f t="shared" si="1"/>
        <v/>
      </c>
      <c r="M10" s="40" t="str">
        <f t="shared" si="2"/>
        <v/>
      </c>
      <c r="N10" s="40" t="str">
        <f t="shared" si="3"/>
        <v/>
      </c>
      <c r="O10" s="54" t="str">
        <f t="shared" si="4"/>
        <v/>
      </c>
      <c r="P10" s="127"/>
      <c r="Q10" s="63"/>
      <c r="T10" s="38"/>
    </row>
    <row r="11" spans="1:20" ht="18" customHeight="1" x14ac:dyDescent="0.4">
      <c r="A11" s="23">
        <f t="shared" si="5"/>
        <v>46300</v>
      </c>
      <c r="B11" s="94"/>
      <c r="C11" s="44"/>
      <c r="D11" s="48"/>
      <c r="E11" s="40"/>
      <c r="F11" s="110"/>
      <c r="G11" s="54" t="str">
        <f t="shared" si="0"/>
        <v/>
      </c>
      <c r="H11" s="112"/>
      <c r="I11" s="40"/>
      <c r="J11" s="42"/>
      <c r="K11" s="19"/>
      <c r="L11" s="49" t="str">
        <f t="shared" si="1"/>
        <v/>
      </c>
      <c r="M11" s="40" t="str">
        <f t="shared" si="2"/>
        <v/>
      </c>
      <c r="N11" s="40" t="str">
        <f t="shared" si="3"/>
        <v/>
      </c>
      <c r="O11" s="54" t="str">
        <f t="shared" si="4"/>
        <v/>
      </c>
      <c r="P11" s="127"/>
      <c r="Q11" s="63"/>
    </row>
    <row r="12" spans="1:20" ht="18" customHeight="1" x14ac:dyDescent="0.4">
      <c r="A12" s="23">
        <f t="shared" si="5"/>
        <v>46301</v>
      </c>
      <c r="B12" s="94"/>
      <c r="C12" s="44"/>
      <c r="D12" s="48"/>
      <c r="E12" s="40"/>
      <c r="F12" s="110"/>
      <c r="G12" s="54" t="str">
        <f t="shared" si="0"/>
        <v/>
      </c>
      <c r="H12" s="112"/>
      <c r="I12" s="40"/>
      <c r="J12" s="42"/>
      <c r="K12" s="19"/>
      <c r="L12" s="49" t="str">
        <f t="shared" si="1"/>
        <v/>
      </c>
      <c r="M12" s="40" t="str">
        <f t="shared" si="2"/>
        <v/>
      </c>
      <c r="N12" s="40" t="str">
        <f t="shared" si="3"/>
        <v/>
      </c>
      <c r="O12" s="54" t="str">
        <f t="shared" si="4"/>
        <v/>
      </c>
      <c r="P12" s="127"/>
      <c r="Q12" s="63"/>
    </row>
    <row r="13" spans="1:20" ht="18" customHeight="1" x14ac:dyDescent="0.4">
      <c r="A13" s="23">
        <f t="shared" si="5"/>
        <v>46302</v>
      </c>
      <c r="B13" s="94"/>
      <c r="C13" s="44"/>
      <c r="D13" s="48"/>
      <c r="E13" s="40"/>
      <c r="F13" s="110"/>
      <c r="G13" s="54" t="str">
        <f t="shared" si="0"/>
        <v/>
      </c>
      <c r="H13" s="112"/>
      <c r="I13" s="40"/>
      <c r="J13" s="42"/>
      <c r="K13" s="19"/>
      <c r="L13" s="49" t="str">
        <f t="shared" si="1"/>
        <v/>
      </c>
      <c r="M13" s="40" t="str">
        <f t="shared" si="2"/>
        <v/>
      </c>
      <c r="N13" s="40" t="str">
        <f t="shared" si="3"/>
        <v/>
      </c>
      <c r="O13" s="54" t="str">
        <f t="shared" si="4"/>
        <v/>
      </c>
      <c r="P13" s="127"/>
      <c r="Q13" s="63"/>
      <c r="T13" s="39"/>
    </row>
    <row r="14" spans="1:20" ht="18" customHeight="1" x14ac:dyDescent="0.4">
      <c r="A14" s="23">
        <f t="shared" si="5"/>
        <v>46303</v>
      </c>
      <c r="B14" s="94"/>
      <c r="C14" s="44"/>
      <c r="D14" s="48"/>
      <c r="E14" s="40"/>
      <c r="F14" s="110"/>
      <c r="G14" s="54" t="str">
        <f t="shared" si="0"/>
        <v/>
      </c>
      <c r="H14" s="112"/>
      <c r="I14" s="40"/>
      <c r="J14" s="42"/>
      <c r="K14" s="19"/>
      <c r="L14" s="49" t="str">
        <f t="shared" si="1"/>
        <v/>
      </c>
      <c r="M14" s="40" t="str">
        <f t="shared" si="2"/>
        <v/>
      </c>
      <c r="N14" s="40" t="str">
        <f t="shared" si="3"/>
        <v/>
      </c>
      <c r="O14" s="54" t="str">
        <f t="shared" si="4"/>
        <v/>
      </c>
      <c r="P14" s="127"/>
      <c r="Q14" s="63"/>
      <c r="T14" s="16"/>
    </row>
    <row r="15" spans="1:20" ht="18" customHeight="1" x14ac:dyDescent="0.4">
      <c r="A15" s="23">
        <f t="shared" si="5"/>
        <v>46304</v>
      </c>
      <c r="B15" s="94"/>
      <c r="C15" s="44"/>
      <c r="D15" s="48"/>
      <c r="E15" s="40"/>
      <c r="F15" s="110"/>
      <c r="G15" s="54" t="str">
        <f t="shared" si="0"/>
        <v/>
      </c>
      <c r="H15" s="112"/>
      <c r="I15" s="40"/>
      <c r="J15" s="42"/>
      <c r="K15" s="19"/>
      <c r="L15" s="49" t="str">
        <f t="shared" si="1"/>
        <v/>
      </c>
      <c r="M15" s="40" t="str">
        <f t="shared" si="2"/>
        <v/>
      </c>
      <c r="N15" s="40" t="str">
        <f t="shared" si="3"/>
        <v/>
      </c>
      <c r="O15" s="54" t="str">
        <f t="shared" si="4"/>
        <v/>
      </c>
      <c r="P15" s="127"/>
      <c r="Q15" s="63"/>
    </row>
    <row r="16" spans="1:20" ht="18" customHeight="1" x14ac:dyDescent="0.4">
      <c r="A16" s="23">
        <f t="shared" si="5"/>
        <v>46305</v>
      </c>
      <c r="B16" s="94"/>
      <c r="C16" s="44"/>
      <c r="D16" s="48"/>
      <c r="E16" s="40"/>
      <c r="F16" s="110"/>
      <c r="G16" s="54" t="str">
        <f t="shared" si="0"/>
        <v/>
      </c>
      <c r="H16" s="112"/>
      <c r="I16" s="40"/>
      <c r="J16" s="42"/>
      <c r="K16" s="19"/>
      <c r="L16" s="49" t="str">
        <f t="shared" si="1"/>
        <v/>
      </c>
      <c r="M16" s="40" t="str">
        <f t="shared" si="2"/>
        <v/>
      </c>
      <c r="N16" s="40" t="str">
        <f t="shared" si="3"/>
        <v/>
      </c>
      <c r="O16" s="54" t="str">
        <f t="shared" si="4"/>
        <v/>
      </c>
      <c r="P16" s="127"/>
      <c r="Q16" s="63"/>
    </row>
    <row r="17" spans="1:17" ht="18" customHeight="1" x14ac:dyDescent="0.4">
      <c r="A17" s="23">
        <f t="shared" si="5"/>
        <v>46306</v>
      </c>
      <c r="B17" s="94"/>
      <c r="C17" s="44"/>
      <c r="D17" s="48"/>
      <c r="E17" s="40"/>
      <c r="F17" s="110"/>
      <c r="G17" s="54" t="str">
        <f t="shared" si="0"/>
        <v/>
      </c>
      <c r="H17" s="112"/>
      <c r="I17" s="40"/>
      <c r="J17" s="42"/>
      <c r="K17" s="19"/>
      <c r="L17" s="49" t="str">
        <f t="shared" si="1"/>
        <v/>
      </c>
      <c r="M17" s="40" t="str">
        <f t="shared" si="2"/>
        <v/>
      </c>
      <c r="N17" s="40" t="str">
        <f t="shared" si="3"/>
        <v/>
      </c>
      <c r="O17" s="54" t="str">
        <f t="shared" si="4"/>
        <v/>
      </c>
      <c r="P17" s="127"/>
      <c r="Q17" s="63"/>
    </row>
    <row r="18" spans="1:17" ht="18" customHeight="1" x14ac:dyDescent="0.4">
      <c r="A18" s="23">
        <f t="shared" si="5"/>
        <v>46307</v>
      </c>
      <c r="B18" s="94"/>
      <c r="C18" s="44"/>
      <c r="D18" s="48"/>
      <c r="E18" s="40"/>
      <c r="F18" s="110"/>
      <c r="G18" s="54" t="str">
        <f t="shared" si="0"/>
        <v/>
      </c>
      <c r="H18" s="112"/>
      <c r="I18" s="40"/>
      <c r="J18" s="42"/>
      <c r="K18" s="19"/>
      <c r="L18" s="49" t="str">
        <f t="shared" si="1"/>
        <v/>
      </c>
      <c r="M18" s="40" t="str">
        <f t="shared" si="2"/>
        <v/>
      </c>
      <c r="N18" s="40" t="str">
        <f t="shared" si="3"/>
        <v/>
      </c>
      <c r="O18" s="54" t="str">
        <f t="shared" si="4"/>
        <v/>
      </c>
      <c r="P18" s="127"/>
      <c r="Q18" s="63"/>
    </row>
    <row r="19" spans="1:17" ht="18" customHeight="1" x14ac:dyDescent="0.4">
      <c r="A19" s="23">
        <f t="shared" si="5"/>
        <v>46308</v>
      </c>
      <c r="B19" s="94"/>
      <c r="C19" s="44"/>
      <c r="D19" s="48"/>
      <c r="E19" s="40"/>
      <c r="F19" s="110"/>
      <c r="G19" s="54" t="str">
        <f t="shared" si="0"/>
        <v/>
      </c>
      <c r="H19" s="112"/>
      <c r="I19" s="40"/>
      <c r="J19" s="42"/>
      <c r="K19" s="19"/>
      <c r="L19" s="49" t="str">
        <f t="shared" si="1"/>
        <v/>
      </c>
      <c r="M19" s="40" t="str">
        <f t="shared" si="2"/>
        <v/>
      </c>
      <c r="N19" s="40" t="str">
        <f t="shared" si="3"/>
        <v/>
      </c>
      <c r="O19" s="54" t="str">
        <f t="shared" si="4"/>
        <v/>
      </c>
      <c r="P19" s="127"/>
      <c r="Q19" s="63"/>
    </row>
    <row r="20" spans="1:17" ht="18" customHeight="1" x14ac:dyDescent="0.4">
      <c r="A20" s="23">
        <f t="shared" si="5"/>
        <v>46309</v>
      </c>
      <c r="B20" s="94"/>
      <c r="C20" s="44"/>
      <c r="D20" s="48"/>
      <c r="E20" s="40"/>
      <c r="F20" s="110"/>
      <c r="G20" s="54" t="str">
        <f t="shared" si="0"/>
        <v/>
      </c>
      <c r="H20" s="112"/>
      <c r="I20" s="40"/>
      <c r="J20" s="42"/>
      <c r="K20" s="19"/>
      <c r="L20" s="49" t="str">
        <f t="shared" si="1"/>
        <v/>
      </c>
      <c r="M20" s="40" t="str">
        <f t="shared" si="2"/>
        <v/>
      </c>
      <c r="N20" s="40" t="str">
        <f t="shared" si="3"/>
        <v/>
      </c>
      <c r="O20" s="54" t="str">
        <f t="shared" si="4"/>
        <v/>
      </c>
      <c r="P20" s="127"/>
      <c r="Q20" s="63"/>
    </row>
    <row r="21" spans="1:17" ht="18" customHeight="1" x14ac:dyDescent="0.4">
      <c r="A21" s="23">
        <f t="shared" si="5"/>
        <v>46310</v>
      </c>
      <c r="B21" s="94"/>
      <c r="C21" s="44"/>
      <c r="D21" s="48"/>
      <c r="E21" s="40"/>
      <c r="F21" s="110"/>
      <c r="G21" s="54" t="str">
        <f t="shared" si="0"/>
        <v/>
      </c>
      <c r="H21" s="112"/>
      <c r="I21" s="40"/>
      <c r="J21" s="42"/>
      <c r="K21" s="19"/>
      <c r="L21" s="49" t="str">
        <f t="shared" si="1"/>
        <v/>
      </c>
      <c r="M21" s="40" t="str">
        <f t="shared" si="2"/>
        <v/>
      </c>
      <c r="N21" s="40" t="str">
        <f t="shared" si="3"/>
        <v/>
      </c>
      <c r="O21" s="54" t="str">
        <f t="shared" si="4"/>
        <v/>
      </c>
      <c r="P21" s="127"/>
      <c r="Q21" s="63"/>
    </row>
    <row r="22" spans="1:17" ht="18" customHeight="1" x14ac:dyDescent="0.4">
      <c r="A22" s="23">
        <f t="shared" si="5"/>
        <v>46311</v>
      </c>
      <c r="B22" s="94"/>
      <c r="C22" s="44"/>
      <c r="D22" s="48"/>
      <c r="E22" s="40"/>
      <c r="F22" s="110"/>
      <c r="G22" s="54" t="str">
        <f t="shared" si="0"/>
        <v/>
      </c>
      <c r="H22" s="112"/>
      <c r="I22" s="40"/>
      <c r="J22" s="42"/>
      <c r="K22" s="19"/>
      <c r="L22" s="49" t="str">
        <f t="shared" si="1"/>
        <v/>
      </c>
      <c r="M22" s="40" t="str">
        <f t="shared" si="2"/>
        <v/>
      </c>
      <c r="N22" s="40" t="str">
        <f t="shared" si="3"/>
        <v/>
      </c>
      <c r="O22" s="54" t="str">
        <f t="shared" si="4"/>
        <v/>
      </c>
      <c r="P22" s="127"/>
      <c r="Q22" s="63"/>
    </row>
    <row r="23" spans="1:17" ht="18" customHeight="1" x14ac:dyDescent="0.4">
      <c r="A23" s="23">
        <f t="shared" si="5"/>
        <v>46312</v>
      </c>
      <c r="B23" s="94"/>
      <c r="C23" s="44"/>
      <c r="D23" s="48"/>
      <c r="E23" s="40"/>
      <c r="F23" s="110"/>
      <c r="G23" s="54" t="str">
        <f t="shared" si="0"/>
        <v/>
      </c>
      <c r="H23" s="112"/>
      <c r="I23" s="40"/>
      <c r="J23" s="42"/>
      <c r="K23" s="19"/>
      <c r="L23" s="49" t="str">
        <f t="shared" si="1"/>
        <v/>
      </c>
      <c r="M23" s="40" t="str">
        <f t="shared" si="2"/>
        <v/>
      </c>
      <c r="N23" s="40" t="str">
        <f t="shared" si="3"/>
        <v/>
      </c>
      <c r="O23" s="54" t="str">
        <f t="shared" si="4"/>
        <v/>
      </c>
      <c r="P23" s="127"/>
      <c r="Q23" s="63"/>
    </row>
    <row r="24" spans="1:17" ht="18" customHeight="1" x14ac:dyDescent="0.4">
      <c r="A24" s="23">
        <f t="shared" si="5"/>
        <v>46313</v>
      </c>
      <c r="B24" s="94"/>
      <c r="C24" s="44"/>
      <c r="D24" s="48"/>
      <c r="E24" s="40"/>
      <c r="F24" s="110"/>
      <c r="G24" s="54" t="str">
        <f t="shared" si="0"/>
        <v/>
      </c>
      <c r="H24" s="112"/>
      <c r="I24" s="40"/>
      <c r="J24" s="42"/>
      <c r="K24" s="19"/>
      <c r="L24" s="49" t="str">
        <f t="shared" si="1"/>
        <v/>
      </c>
      <c r="M24" s="40" t="str">
        <f t="shared" si="2"/>
        <v/>
      </c>
      <c r="N24" s="40" t="str">
        <f t="shared" si="3"/>
        <v/>
      </c>
      <c r="O24" s="54" t="str">
        <f t="shared" si="4"/>
        <v/>
      </c>
      <c r="P24" s="127"/>
      <c r="Q24" s="63"/>
    </row>
    <row r="25" spans="1:17" ht="18" customHeight="1" x14ac:dyDescent="0.4">
      <c r="A25" s="23">
        <f t="shared" si="5"/>
        <v>46314</v>
      </c>
      <c r="B25" s="94"/>
      <c r="C25" s="44"/>
      <c r="D25" s="48"/>
      <c r="E25" s="40"/>
      <c r="F25" s="110"/>
      <c r="G25" s="54" t="str">
        <f t="shared" si="0"/>
        <v/>
      </c>
      <c r="H25" s="112"/>
      <c r="I25" s="40"/>
      <c r="J25" s="42"/>
      <c r="K25" s="19"/>
      <c r="L25" s="49" t="str">
        <f t="shared" si="1"/>
        <v/>
      </c>
      <c r="M25" s="40" t="str">
        <f t="shared" si="2"/>
        <v/>
      </c>
      <c r="N25" s="40" t="str">
        <f t="shared" si="3"/>
        <v/>
      </c>
      <c r="O25" s="54" t="str">
        <f t="shared" si="4"/>
        <v/>
      </c>
      <c r="P25" s="127"/>
      <c r="Q25" s="63"/>
    </row>
    <row r="26" spans="1:17" ht="18" customHeight="1" x14ac:dyDescent="0.4">
      <c r="A26" s="23">
        <f t="shared" si="5"/>
        <v>46315</v>
      </c>
      <c r="B26" s="94"/>
      <c r="C26" s="44"/>
      <c r="D26" s="48"/>
      <c r="E26" s="40"/>
      <c r="F26" s="110"/>
      <c r="G26" s="54" t="str">
        <f t="shared" si="0"/>
        <v/>
      </c>
      <c r="H26" s="112"/>
      <c r="I26" s="40"/>
      <c r="J26" s="42"/>
      <c r="K26" s="19"/>
      <c r="L26" s="49" t="str">
        <f t="shared" si="1"/>
        <v/>
      </c>
      <c r="M26" s="40" t="str">
        <f t="shared" si="2"/>
        <v/>
      </c>
      <c r="N26" s="40" t="str">
        <f t="shared" si="3"/>
        <v/>
      </c>
      <c r="O26" s="54" t="str">
        <f t="shared" si="4"/>
        <v/>
      </c>
      <c r="P26" s="127"/>
      <c r="Q26" s="63"/>
    </row>
    <row r="27" spans="1:17" ht="18" customHeight="1" x14ac:dyDescent="0.4">
      <c r="A27" s="23">
        <f t="shared" si="5"/>
        <v>46316</v>
      </c>
      <c r="B27" s="94"/>
      <c r="C27" s="44"/>
      <c r="D27" s="48"/>
      <c r="E27" s="40"/>
      <c r="F27" s="110"/>
      <c r="G27" s="54" t="str">
        <f t="shared" si="0"/>
        <v/>
      </c>
      <c r="H27" s="112"/>
      <c r="I27" s="40"/>
      <c r="J27" s="42"/>
      <c r="K27" s="19"/>
      <c r="L27" s="49" t="str">
        <f t="shared" si="1"/>
        <v/>
      </c>
      <c r="M27" s="40" t="str">
        <f t="shared" si="2"/>
        <v/>
      </c>
      <c r="N27" s="40" t="str">
        <f t="shared" si="3"/>
        <v/>
      </c>
      <c r="O27" s="54" t="str">
        <f t="shared" si="4"/>
        <v/>
      </c>
      <c r="P27" s="127"/>
      <c r="Q27" s="63"/>
    </row>
    <row r="28" spans="1:17" ht="18" customHeight="1" x14ac:dyDescent="0.4">
      <c r="A28" s="23">
        <f t="shared" si="5"/>
        <v>46317</v>
      </c>
      <c r="B28" s="94"/>
      <c r="C28" s="44"/>
      <c r="D28" s="48"/>
      <c r="E28" s="40"/>
      <c r="F28" s="110"/>
      <c r="G28" s="54" t="str">
        <f t="shared" si="0"/>
        <v/>
      </c>
      <c r="H28" s="112"/>
      <c r="I28" s="40"/>
      <c r="J28" s="42"/>
      <c r="K28" s="19"/>
      <c r="L28" s="49" t="str">
        <f t="shared" si="1"/>
        <v/>
      </c>
      <c r="M28" s="40" t="str">
        <f t="shared" si="2"/>
        <v/>
      </c>
      <c r="N28" s="40" t="str">
        <f t="shared" si="3"/>
        <v/>
      </c>
      <c r="O28" s="54" t="str">
        <f t="shared" si="4"/>
        <v/>
      </c>
      <c r="P28" s="127"/>
      <c r="Q28" s="63"/>
    </row>
    <row r="29" spans="1:17" ht="18" customHeight="1" x14ac:dyDescent="0.4">
      <c r="A29" s="23">
        <f t="shared" si="5"/>
        <v>46318</v>
      </c>
      <c r="B29" s="94"/>
      <c r="C29" s="44"/>
      <c r="D29" s="48"/>
      <c r="E29" s="40"/>
      <c r="F29" s="110"/>
      <c r="G29" s="54" t="str">
        <f t="shared" si="0"/>
        <v/>
      </c>
      <c r="H29" s="112"/>
      <c r="I29" s="40"/>
      <c r="J29" s="42"/>
      <c r="K29" s="19"/>
      <c r="L29" s="49" t="str">
        <f t="shared" si="1"/>
        <v/>
      </c>
      <c r="M29" s="40" t="str">
        <f t="shared" si="2"/>
        <v/>
      </c>
      <c r="N29" s="40" t="str">
        <f t="shared" si="3"/>
        <v/>
      </c>
      <c r="O29" s="54" t="str">
        <f t="shared" si="4"/>
        <v/>
      </c>
      <c r="P29" s="127"/>
      <c r="Q29" s="63"/>
    </row>
    <row r="30" spans="1:17" ht="18" customHeight="1" x14ac:dyDescent="0.4">
      <c r="A30" s="23">
        <f t="shared" si="5"/>
        <v>46319</v>
      </c>
      <c r="B30" s="94"/>
      <c r="C30" s="44"/>
      <c r="D30" s="48"/>
      <c r="E30" s="40"/>
      <c r="F30" s="110"/>
      <c r="G30" s="54" t="str">
        <f t="shared" si="0"/>
        <v/>
      </c>
      <c r="H30" s="112"/>
      <c r="I30" s="40"/>
      <c r="J30" s="42"/>
      <c r="K30" s="19"/>
      <c r="L30" s="49" t="str">
        <f t="shared" si="1"/>
        <v/>
      </c>
      <c r="M30" s="40" t="str">
        <f t="shared" si="2"/>
        <v/>
      </c>
      <c r="N30" s="40" t="str">
        <f t="shared" si="3"/>
        <v/>
      </c>
      <c r="O30" s="54" t="str">
        <f t="shared" si="4"/>
        <v/>
      </c>
      <c r="P30" s="127"/>
      <c r="Q30" s="63"/>
    </row>
    <row r="31" spans="1:17" ht="18" customHeight="1" x14ac:dyDescent="0.4">
      <c r="A31" s="23">
        <f t="shared" si="5"/>
        <v>46320</v>
      </c>
      <c r="B31" s="94"/>
      <c r="C31" s="44"/>
      <c r="D31" s="48"/>
      <c r="E31" s="40"/>
      <c r="F31" s="110"/>
      <c r="G31" s="54" t="str">
        <f t="shared" si="0"/>
        <v/>
      </c>
      <c r="H31" s="112"/>
      <c r="I31" s="40"/>
      <c r="J31" s="42"/>
      <c r="K31" s="19"/>
      <c r="L31" s="49" t="str">
        <f t="shared" si="1"/>
        <v/>
      </c>
      <c r="M31" s="40" t="str">
        <f t="shared" si="2"/>
        <v/>
      </c>
      <c r="N31" s="40" t="str">
        <f t="shared" si="3"/>
        <v/>
      </c>
      <c r="O31" s="54" t="str">
        <f t="shared" si="4"/>
        <v/>
      </c>
      <c r="P31" s="127"/>
      <c r="Q31" s="63"/>
    </row>
    <row r="32" spans="1:17" ht="18" customHeight="1" x14ac:dyDescent="0.4">
      <c r="A32" s="23">
        <f t="shared" si="5"/>
        <v>46321</v>
      </c>
      <c r="B32" s="94"/>
      <c r="C32" s="44"/>
      <c r="D32" s="48"/>
      <c r="E32" s="40"/>
      <c r="F32" s="110"/>
      <c r="G32" s="54" t="str">
        <f t="shared" si="0"/>
        <v/>
      </c>
      <c r="H32" s="112"/>
      <c r="I32" s="40"/>
      <c r="J32" s="42"/>
      <c r="K32" s="19"/>
      <c r="L32" s="49" t="str">
        <f t="shared" si="1"/>
        <v/>
      </c>
      <c r="M32" s="40" t="str">
        <f t="shared" si="2"/>
        <v/>
      </c>
      <c r="N32" s="40" t="str">
        <f t="shared" si="3"/>
        <v/>
      </c>
      <c r="O32" s="54" t="str">
        <f t="shared" si="4"/>
        <v/>
      </c>
      <c r="P32" s="127"/>
      <c r="Q32" s="63"/>
    </row>
    <row r="33" spans="1:17" ht="18" customHeight="1" x14ac:dyDescent="0.4">
      <c r="A33" s="23">
        <f t="shared" si="5"/>
        <v>46322</v>
      </c>
      <c r="B33" s="94"/>
      <c r="C33" s="44"/>
      <c r="D33" s="48"/>
      <c r="E33" s="40"/>
      <c r="F33" s="110"/>
      <c r="G33" s="54" t="str">
        <f t="shared" si="0"/>
        <v/>
      </c>
      <c r="H33" s="112"/>
      <c r="I33" s="40"/>
      <c r="J33" s="42"/>
      <c r="K33" s="19"/>
      <c r="L33" s="49" t="str">
        <f t="shared" si="1"/>
        <v/>
      </c>
      <c r="M33" s="40" t="str">
        <f t="shared" si="2"/>
        <v/>
      </c>
      <c r="N33" s="40" t="str">
        <f t="shared" si="3"/>
        <v/>
      </c>
      <c r="O33" s="54" t="str">
        <f t="shared" si="4"/>
        <v/>
      </c>
      <c r="P33" s="127"/>
      <c r="Q33" s="63"/>
    </row>
    <row r="34" spans="1:17" ht="18" customHeight="1" x14ac:dyDescent="0.4">
      <c r="A34" s="23">
        <f t="shared" si="5"/>
        <v>46323</v>
      </c>
      <c r="B34" s="94"/>
      <c r="C34" s="44"/>
      <c r="D34" s="48"/>
      <c r="E34" s="40"/>
      <c r="F34" s="110"/>
      <c r="G34" s="54" t="str">
        <f t="shared" si="0"/>
        <v/>
      </c>
      <c r="H34" s="112"/>
      <c r="I34" s="40"/>
      <c r="J34" s="42"/>
      <c r="K34" s="19"/>
      <c r="L34" s="49" t="str">
        <f t="shared" si="1"/>
        <v/>
      </c>
      <c r="M34" s="40" t="str">
        <f t="shared" si="2"/>
        <v/>
      </c>
      <c r="N34" s="40" t="str">
        <f t="shared" si="3"/>
        <v/>
      </c>
      <c r="O34" s="54" t="str">
        <f t="shared" si="4"/>
        <v/>
      </c>
      <c r="P34" s="127"/>
      <c r="Q34" s="63"/>
    </row>
    <row r="35" spans="1:17" ht="18" customHeight="1" x14ac:dyDescent="0.4">
      <c r="A35" s="23">
        <f t="shared" si="5"/>
        <v>46324</v>
      </c>
      <c r="B35" s="94"/>
      <c r="C35" s="44"/>
      <c r="D35" s="48"/>
      <c r="E35" s="40"/>
      <c r="F35" s="110"/>
      <c r="G35" s="54" t="str">
        <f t="shared" si="0"/>
        <v/>
      </c>
      <c r="H35" s="112"/>
      <c r="I35" s="40"/>
      <c r="J35" s="42"/>
      <c r="K35" s="19"/>
      <c r="L35" s="49" t="str">
        <f t="shared" si="1"/>
        <v/>
      </c>
      <c r="M35" s="40" t="str">
        <f t="shared" si="2"/>
        <v/>
      </c>
      <c r="N35" s="40" t="str">
        <f t="shared" si="3"/>
        <v/>
      </c>
      <c r="O35" s="54" t="str">
        <f t="shared" si="4"/>
        <v/>
      </c>
      <c r="P35" s="127"/>
      <c r="Q35" s="63"/>
    </row>
    <row r="36" spans="1:17" ht="18" customHeight="1" x14ac:dyDescent="0.4">
      <c r="A36" s="23">
        <f t="shared" si="5"/>
        <v>46325</v>
      </c>
      <c r="B36" s="94"/>
      <c r="C36" s="44"/>
      <c r="D36" s="48"/>
      <c r="E36" s="40"/>
      <c r="F36" s="110"/>
      <c r="G36" s="54" t="str">
        <f t="shared" si="0"/>
        <v/>
      </c>
      <c r="H36" s="112"/>
      <c r="I36" s="40"/>
      <c r="J36" s="42"/>
      <c r="K36" s="19"/>
      <c r="L36" s="49" t="str">
        <f t="shared" si="1"/>
        <v/>
      </c>
      <c r="M36" s="40" t="str">
        <f t="shared" si="2"/>
        <v/>
      </c>
      <c r="N36" s="40" t="str">
        <f t="shared" si="3"/>
        <v/>
      </c>
      <c r="O36" s="54" t="str">
        <f t="shared" si="4"/>
        <v/>
      </c>
      <c r="P36" s="127"/>
      <c r="Q36" s="63"/>
    </row>
    <row r="37" spans="1:17" ht="18" customHeight="1" thickBot="1" x14ac:dyDescent="0.45">
      <c r="A37" s="24">
        <f t="shared" si="5"/>
        <v>46326</v>
      </c>
      <c r="B37" s="95"/>
      <c r="C37" s="45"/>
      <c r="D37" s="119"/>
      <c r="E37" s="46"/>
      <c r="F37" s="111"/>
      <c r="G37" s="55" t="str">
        <f t="shared" si="0"/>
        <v/>
      </c>
      <c r="H37" s="113"/>
      <c r="I37" s="46"/>
      <c r="J37" s="47"/>
      <c r="K37" s="19"/>
      <c r="L37" s="50" t="str">
        <f t="shared" si="1"/>
        <v/>
      </c>
      <c r="M37" s="46" t="str">
        <f t="shared" si="2"/>
        <v/>
      </c>
      <c r="N37" s="46" t="str">
        <f t="shared" si="3"/>
        <v/>
      </c>
      <c r="O37" s="55" t="str">
        <f t="shared" si="4"/>
        <v/>
      </c>
      <c r="P37" s="128"/>
      <c r="Q37" s="33"/>
    </row>
    <row r="38" spans="1:17" ht="16.5" thickBot="1" x14ac:dyDescent="0.45">
      <c r="A38" s="7" t="s">
        <v>17</v>
      </c>
      <c r="B38" s="96"/>
      <c r="C38" s="13" t="s">
        <v>18</v>
      </c>
      <c r="D38" s="51">
        <f>COUNTIF($D$7:$D$37,C38)</f>
        <v>0</v>
      </c>
      <c r="G38" s="144">
        <f>SUM(G7:G37)-SUMIFS(G7:G37,D7:D37,"休養日")</f>
        <v>0</v>
      </c>
      <c r="K38" s="13" t="s">
        <v>18</v>
      </c>
      <c r="L38" s="51">
        <f>COUNTIF($L$7:$L$37,K38)</f>
        <v>0</v>
      </c>
      <c r="O38" s="144">
        <f>SUM(O7:O37)-SUMIFS(O7:O37,L7:L37,"休養日")</f>
        <v>0</v>
      </c>
    </row>
    <row r="39" spans="1:17" x14ac:dyDescent="0.4">
      <c r="B39" s="96"/>
      <c r="C39" s="13" t="s">
        <v>63</v>
      </c>
      <c r="D39" s="35">
        <f t="shared" ref="D39:D42" si="6">COUNTIF($D$7:$D$37,C39)</f>
        <v>0</v>
      </c>
      <c r="K39" s="13" t="s">
        <v>63</v>
      </c>
      <c r="L39" s="35">
        <f t="shared" ref="L39:L42" si="7">COUNTIF($L$7:$L$37,K39)</f>
        <v>0</v>
      </c>
    </row>
    <row r="40" spans="1:17" x14ac:dyDescent="0.4">
      <c r="B40" s="96"/>
      <c r="C40" s="13" t="s">
        <v>31</v>
      </c>
      <c r="D40" s="35">
        <f t="shared" si="6"/>
        <v>0</v>
      </c>
      <c r="K40" s="13" t="s">
        <v>31</v>
      </c>
      <c r="L40" s="35">
        <f t="shared" si="7"/>
        <v>0</v>
      </c>
    </row>
    <row r="41" spans="1:17" ht="16.5" thickBot="1" x14ac:dyDescent="0.45">
      <c r="B41" s="96"/>
      <c r="C41" s="13" t="s">
        <v>45</v>
      </c>
      <c r="D41" s="52">
        <f t="shared" si="6"/>
        <v>0</v>
      </c>
      <c r="K41" s="13" t="s">
        <v>45</v>
      </c>
      <c r="L41" s="52">
        <f t="shared" si="7"/>
        <v>0</v>
      </c>
    </row>
    <row r="42" spans="1:17" ht="16.5" thickBot="1" x14ac:dyDescent="0.45">
      <c r="B42" s="96"/>
      <c r="C42" s="13" t="s">
        <v>19</v>
      </c>
      <c r="D42" s="53">
        <f t="shared" si="6"/>
        <v>0</v>
      </c>
      <c r="K42" s="13" t="s">
        <v>19</v>
      </c>
      <c r="L42" s="53">
        <f t="shared" si="7"/>
        <v>0</v>
      </c>
    </row>
    <row r="43" spans="1:17" ht="16.5" thickBot="1" x14ac:dyDescent="0.45">
      <c r="B43" s="97"/>
      <c r="C43" s="30" t="s">
        <v>37</v>
      </c>
      <c r="D43" s="25">
        <f>COUNTIFS($C$7:$C$37,"休業日",$D$7:$D$37,"休養日")</f>
        <v>0</v>
      </c>
      <c r="K43" s="30" t="s">
        <v>37</v>
      </c>
      <c r="L43" s="25">
        <f>COUNTIFS($C$7:$C$37,"休業日",$L$7:$L$37,"休養日")</f>
        <v>0</v>
      </c>
    </row>
    <row r="45" spans="1:17" x14ac:dyDescent="0.4">
      <c r="B45" s="98"/>
      <c r="C45" s="7"/>
      <c r="K45" s="14"/>
      <c r="L45" s="14"/>
      <c r="M45" s="14"/>
      <c r="N45" s="14"/>
      <c r="O45" s="14"/>
      <c r="P45" s="15"/>
      <c r="Q45" s="91"/>
    </row>
  </sheetData>
  <mergeCells count="8">
    <mergeCell ref="L5:O5"/>
    <mergeCell ref="D2:D3"/>
    <mergeCell ref="E2:F2"/>
    <mergeCell ref="H2:J2"/>
    <mergeCell ref="E3:F3"/>
    <mergeCell ref="H3:J3"/>
    <mergeCell ref="D5:G5"/>
    <mergeCell ref="H5:J5"/>
  </mergeCells>
  <phoneticPr fontId="1"/>
  <conditionalFormatting sqref="A7:A37">
    <cfRule type="expression" dxfId="413" priority="68">
      <formula>WEEKDAY(A7)=7</formula>
    </cfRule>
    <cfRule type="expression" dxfId="412" priority="69">
      <formula>WEEKDAY(A7)=1</formula>
    </cfRule>
  </conditionalFormatting>
  <conditionalFormatting sqref="D7:D37">
    <cfRule type="expression" dxfId="411" priority="48">
      <formula>MONTH(A7)&lt;&gt;$A$3</formula>
    </cfRule>
    <cfRule type="expression" dxfId="410" priority="65">
      <formula>WEEKDAY(A7)=7</formula>
    </cfRule>
    <cfRule type="expression" dxfId="409" priority="66">
      <formula>WEEKDAY(A7)=1</formula>
    </cfRule>
  </conditionalFormatting>
  <conditionalFormatting sqref="E7:E37">
    <cfRule type="expression" dxfId="408" priority="47">
      <formula>MONTH(A7)&lt;&gt;$A$3</formula>
    </cfRule>
    <cfRule type="expression" dxfId="407" priority="62">
      <formula>WEEKDAY(A7)=7</formula>
    </cfRule>
    <cfRule type="expression" dxfId="406" priority="63">
      <formula>WEEKDAY(A7)=1</formula>
    </cfRule>
  </conditionalFormatting>
  <conditionalFormatting sqref="F7:F37">
    <cfRule type="expression" dxfId="405" priority="46">
      <formula>MONTH(A7)&lt;&gt;$A$3</formula>
    </cfRule>
    <cfRule type="expression" dxfId="404" priority="60">
      <formula>WEEKDAY(A7)=7</formula>
    </cfRule>
    <cfRule type="expression" dxfId="403" priority="61">
      <formula>WEEKDAY(A7)=1</formula>
    </cfRule>
  </conditionalFormatting>
  <conditionalFormatting sqref="I7:I37">
    <cfRule type="expression" dxfId="402" priority="45">
      <formula>MONTH(A7)&lt;&gt;$A$3</formula>
    </cfRule>
    <cfRule type="expression" dxfId="401" priority="57">
      <formula>WEEKDAY(A7)=7</formula>
    </cfRule>
    <cfRule type="expression" dxfId="400" priority="58">
      <formula>WEEKDAY(A7)=1</formula>
    </cfRule>
  </conditionalFormatting>
  <conditionalFormatting sqref="P7:P37">
    <cfRule type="expression" dxfId="399" priority="44">
      <formula>MONTH(A7)&lt;&gt;$A$3</formula>
    </cfRule>
    <cfRule type="expression" dxfId="398" priority="54">
      <formula>WEEKDAY(A7)=7</formula>
    </cfRule>
    <cfRule type="expression" dxfId="397" priority="55">
      <formula>WEEKDAY(A7)=1</formula>
    </cfRule>
  </conditionalFormatting>
  <conditionalFormatting sqref="Q7:Q37">
    <cfRule type="expression" dxfId="396" priority="43">
      <formula>MONTH(A7)&lt;&gt;$A$3</formula>
    </cfRule>
    <cfRule type="expression" dxfId="395" priority="51">
      <formula>WEEKDAY(A7)=7</formula>
    </cfRule>
    <cfRule type="expression" dxfId="394" priority="52">
      <formula>WEEKDAY(A7)=1</formula>
    </cfRule>
  </conditionalFormatting>
  <conditionalFormatting sqref="A7:A37">
    <cfRule type="expression" dxfId="393" priority="49">
      <formula>MONTH(A7)&lt;&gt;$A$3</formula>
    </cfRule>
  </conditionalFormatting>
  <conditionalFormatting sqref="H7:H37">
    <cfRule type="expression" dxfId="392" priority="25">
      <formula>MONTH(A7)&lt;&gt;$A$3</formula>
    </cfRule>
    <cfRule type="expression" dxfId="391" priority="41">
      <formula>WEEKDAY(A7)=7</formula>
    </cfRule>
    <cfRule type="expression" dxfId="390" priority="42">
      <formula>WEEKDAY(A7)=1</formula>
    </cfRule>
  </conditionalFormatting>
  <conditionalFormatting sqref="B7:B37">
    <cfRule type="expression" dxfId="389" priority="26">
      <formula>MONTH(A7)&lt;&gt;$A$3</formula>
    </cfRule>
    <cfRule type="expression" dxfId="388" priority="39">
      <formula>WEEKDAY(A7)=7</formula>
    </cfRule>
    <cfRule type="expression" dxfId="387" priority="40">
      <formula>WEEKDAY(A7)=1</formula>
    </cfRule>
  </conditionalFormatting>
  <conditionalFormatting sqref="L7:L37">
    <cfRule type="expression" dxfId="386" priority="24">
      <formula>MONTH(A7)&lt;&gt;$A$3</formula>
    </cfRule>
    <cfRule type="expression" dxfId="385" priority="35">
      <formula>WEEKDAY(A7)=7</formula>
    </cfRule>
    <cfRule type="expression" dxfId="384" priority="36">
      <formula>WEEKDAY(A7)=1</formula>
    </cfRule>
  </conditionalFormatting>
  <conditionalFormatting sqref="M7:M37">
    <cfRule type="expression" dxfId="383" priority="23">
      <formula>MONTH(A7)&lt;&gt;$A$3</formula>
    </cfRule>
    <cfRule type="expression" dxfId="382" priority="32">
      <formula>WEEKDAY(A7)=7</formula>
    </cfRule>
    <cfRule type="expression" dxfId="381" priority="33">
      <formula>WEEKDAY(A7)=1</formula>
    </cfRule>
  </conditionalFormatting>
  <conditionalFormatting sqref="N7:N37">
    <cfRule type="expression" dxfId="380" priority="22">
      <formula>MONTH(A7)&lt;&gt;$A$3</formula>
    </cfRule>
    <cfRule type="expression" dxfId="379" priority="29">
      <formula>WEEKDAY(A7)=7</formula>
    </cfRule>
    <cfRule type="expression" dxfId="378" priority="30">
      <formula>WEEKDAY(A7)=1</formula>
    </cfRule>
  </conditionalFormatting>
  <conditionalFormatting sqref="G7:G37">
    <cfRule type="expression" dxfId="377" priority="2">
      <formula>IF(AND(C7="休業日",D7="練習",G7&gt;0.1666668),TRUE,IF(AND(C7="",D7="練習",G7&gt;0.0833334),TRUE,FALSE))</formula>
    </cfRule>
    <cfRule type="expression" dxfId="376" priority="10">
      <formula>MONTH(A7)&lt;&gt;$A$3</formula>
    </cfRule>
    <cfRule type="expression" dxfId="375" priority="20">
      <formula>WEEKDAY(A7)=7</formula>
    </cfRule>
    <cfRule type="expression" dxfId="374" priority="21">
      <formula>WEEKDAY(A7)=1</formula>
    </cfRule>
  </conditionalFormatting>
  <conditionalFormatting sqref="J7:J37">
    <cfRule type="expression" dxfId="373" priority="11">
      <formula>MONTH(A7)&lt;&gt;$A$3</formula>
    </cfRule>
    <cfRule type="expression" dxfId="372" priority="17">
      <formula>WEEKDAY(A7)=7</formula>
    </cfRule>
    <cfRule type="expression" dxfId="371" priority="18">
      <formula>WEEKDAY(A7)=1</formula>
    </cfRule>
  </conditionalFormatting>
  <conditionalFormatting sqref="O7:O37">
    <cfRule type="expression" dxfId="370" priority="1">
      <formula>IF(AND(C7="休業日",L7="練習",O7&gt;0.1666668),TRUE,IF(AND(C7="",L7="練習",O7&gt;0.0833334),TRUE,FALSE))</formula>
    </cfRule>
    <cfRule type="expression" dxfId="369" priority="12">
      <formula>MONTH(A7)&lt;&gt;$A$3</formula>
    </cfRule>
    <cfRule type="expression" dxfId="368" priority="14">
      <formula>WEEKDAY(A7)=7</formula>
    </cfRule>
    <cfRule type="expression" dxfId="367" priority="15">
      <formula>WEEKDAY(A7)=1</formula>
    </cfRule>
  </conditionalFormatting>
  <conditionalFormatting sqref="D7:G37">
    <cfRule type="expression" dxfId="366" priority="9">
      <formula>$D7="休養日"</formula>
    </cfRule>
  </conditionalFormatting>
  <conditionalFormatting sqref="H7:J37">
    <cfRule type="expression" dxfId="365" priority="8">
      <formula>$H7="休養日"</formula>
    </cfRule>
  </conditionalFormatting>
  <conditionalFormatting sqref="L7:O37">
    <cfRule type="expression" dxfId="364" priority="7">
      <formula>$L7="休養日"</formula>
    </cfRule>
  </conditionalFormatting>
  <conditionalFormatting sqref="C7:C37">
    <cfRule type="expression" dxfId="363" priority="4">
      <formula>MONTH(A7)&lt;&gt;$A$3</formula>
    </cfRule>
    <cfRule type="expression" dxfId="362" priority="5">
      <formula>WEEKDAY(A7)=7</formula>
    </cfRule>
    <cfRule type="expression" dxfId="361" priority="6">
      <formula>WEEKDAY(A7)=1</formula>
    </cfRule>
  </conditionalFormatting>
  <dataValidations count="6">
    <dataValidation type="list" allowBlank="1" showInputMessage="1" showErrorMessage="1" sqref="H7:H37 D7:D37" xr:uid="{C6598FAC-9D11-44F8-BD12-C4B5B754ED8B}">
      <formula1>"練習,練習試合等,公式戦,その他,休養日"</formula1>
    </dataValidation>
    <dataValidation type="custom" allowBlank="1" showInputMessage="1" showErrorMessage="1" sqref="G7:G37" xr:uid="{F8808D33-5418-4266-A586-11C5A83926C7}">
      <formula1>IF($D7="休養日",FALSE,TRUE)</formula1>
    </dataValidation>
    <dataValidation type="custom" showInputMessage="1" showErrorMessage="1" sqref="I7:J37" xr:uid="{366F41A5-C15C-48F6-910B-261F31C7B850}">
      <formula1>IF($H7="休養日",FALSE,IF(I7&gt;=2400,FALSE,IF(MOD(I7,100)&gt;=60,FALSE,TRUE)))</formula1>
    </dataValidation>
    <dataValidation type="custom" allowBlank="1" showInputMessage="1" showErrorMessage="1" sqref="M7:O37" xr:uid="{35A9A83B-9030-4342-8A9D-CB50E0DAB357}">
      <formula1>IF($L7="休養日",FALSE,TRUE)</formula1>
    </dataValidation>
    <dataValidation type="list" allowBlank="1" showInputMessage="1" showErrorMessage="1" sqref="C7:C37" xr:uid="{486F6A4F-0B5D-4F5B-85C8-5B9CCE95C0A2}">
      <formula1>"休業日,　"</formula1>
    </dataValidation>
    <dataValidation type="custom" showInputMessage="1" showErrorMessage="1" sqref="E7:F37" xr:uid="{3ED9693F-858D-4BF9-8B9A-34B52960E016}">
      <formula1>IF(OR($D7="休養日",$D7=""),FALSE,IF(E7&gt;=2400,FALSE,IF(MOD(E7,100)&gt;=60,FALSE,TRUE)))</formula1>
    </dataValidation>
  </dataValidations>
  <pageMargins left="0.70866141732283472" right="0.70866141732283472" top="0.55118110236220474" bottom="0.55118110236220474" header="0.31496062992125984" footer="0.31496062992125984"/>
  <pageSetup paperSize="9" scale="6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394EDA70-6D01-480A-912A-BB38087BC1B1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E7:E37</xm:sqref>
        </x14:conditionalFormatting>
        <x14:conditionalFormatting xmlns:xm="http://schemas.microsoft.com/office/excel/2006/main">
          <x14:cfRule type="expression" priority="67" id="{2FA74AF6-7D2F-49D3-B7FE-7E25002FF770}">
            <xm:f>COUNTIF('祝日（4月～12月）'!$B$2:$B$21,$A7)=1</xm:f>
            <x14:dxf>
              <font>
                <b/>
                <i val="0"/>
                <color rgb="FFFF0000"/>
              </font>
              <fill>
                <patternFill>
                  <bgColor rgb="FFFFCCFF"/>
                </patternFill>
              </fill>
            </x14:dxf>
          </x14:cfRule>
          <xm:sqref>A7:A37</xm:sqref>
        </x14:conditionalFormatting>
        <x14:conditionalFormatting xmlns:xm="http://schemas.microsoft.com/office/excel/2006/main">
          <x14:cfRule type="expression" priority="64" id="{59C1CE0D-C7D7-4270-8B7C-2518D3FE3125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xpression" priority="59" id="{35AFDD94-BB2E-457A-A170-3ED58C4E07BC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F7:F37</xm:sqref>
        </x14:conditionalFormatting>
        <x14:conditionalFormatting xmlns:xm="http://schemas.microsoft.com/office/excel/2006/main">
          <x14:cfRule type="expression" priority="56" id="{FE6881CF-AD60-4CD5-A8BD-CB5FB7E8C217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I7:I37</xm:sqref>
        </x14:conditionalFormatting>
        <x14:conditionalFormatting xmlns:xm="http://schemas.microsoft.com/office/excel/2006/main">
          <x14:cfRule type="expression" priority="53" id="{BA534948-6ABD-4D49-9BB0-C5E80DF386FF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P7:P37</xm:sqref>
        </x14:conditionalFormatting>
        <x14:conditionalFormatting xmlns:xm="http://schemas.microsoft.com/office/excel/2006/main">
          <x14:cfRule type="expression" priority="50" id="{F15E1290-89CD-4359-A111-674681F25245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Q7:Q37</xm:sqref>
        </x14:conditionalFormatting>
        <x14:conditionalFormatting xmlns:xm="http://schemas.microsoft.com/office/excel/2006/main">
          <x14:cfRule type="expression" priority="37" id="{0006EF6C-0421-4B4B-8C9D-1CDBBC5AE9AF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H7:H37</xm:sqref>
        </x14:conditionalFormatting>
        <x14:conditionalFormatting xmlns:xm="http://schemas.microsoft.com/office/excel/2006/main">
          <x14:cfRule type="expression" priority="38" id="{4B372EB1-A9AF-4B9A-8C2E-B7F67BDCD48A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B7:B37</xm:sqref>
        </x14:conditionalFormatting>
        <x14:conditionalFormatting xmlns:xm="http://schemas.microsoft.com/office/excel/2006/main">
          <x14:cfRule type="expression" priority="34" id="{73D9B5A7-5475-4330-A71E-855390AE15EB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L7:L37</xm:sqref>
        </x14:conditionalFormatting>
        <x14:conditionalFormatting xmlns:xm="http://schemas.microsoft.com/office/excel/2006/main">
          <x14:cfRule type="expression" priority="31" id="{9A9E3172-EC58-4C45-B25D-1EFC00ECB474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M7:M37</xm:sqref>
        </x14:conditionalFormatting>
        <x14:conditionalFormatting xmlns:xm="http://schemas.microsoft.com/office/excel/2006/main">
          <x14:cfRule type="expression" priority="28" id="{C68E0D0E-2886-467A-9F23-81EED513B9D7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N7:N37</xm:sqref>
        </x14:conditionalFormatting>
        <x14:conditionalFormatting xmlns:xm="http://schemas.microsoft.com/office/excel/2006/main">
          <x14:cfRule type="expression" priority="19" id="{02E0FE90-05D8-4ED0-8ACD-B9E0EBD323F7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G7:G37</xm:sqref>
        </x14:conditionalFormatting>
        <x14:conditionalFormatting xmlns:xm="http://schemas.microsoft.com/office/excel/2006/main">
          <x14:cfRule type="expression" priority="16" id="{284C4F79-3425-4DB0-85D9-7226F7486C41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J7:J37</xm:sqref>
        </x14:conditionalFormatting>
        <x14:conditionalFormatting xmlns:xm="http://schemas.microsoft.com/office/excel/2006/main">
          <x14:cfRule type="expression" priority="13" id="{415B51B8-54F4-4502-9E5A-3304AF372024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O7:O37</xm:sqref>
        </x14:conditionalFormatting>
        <x14:conditionalFormatting xmlns:xm="http://schemas.microsoft.com/office/excel/2006/main">
          <x14:cfRule type="expression" priority="3" id="{3E4052CA-EC22-4BB5-83FC-A3EAA8C96BEB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C7:C37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D27AA-0929-499C-81E0-F75F3A55FEF7}">
  <sheetPr>
    <pageSetUpPr fitToPage="1"/>
  </sheetPr>
  <dimension ref="A1:T45"/>
  <sheetViews>
    <sheetView view="pageBreakPreview" zoomScale="70" zoomScaleNormal="100" zoomScaleSheetLayoutView="70" workbookViewId="0">
      <selection activeCell="B7" sqref="B7"/>
    </sheetView>
  </sheetViews>
  <sheetFormatPr defaultColWidth="8.75" defaultRowHeight="15.75" x14ac:dyDescent="0.4"/>
  <cols>
    <col min="1" max="1" width="8.75" style="6" customWidth="1"/>
    <col min="2" max="2" width="20.75" style="89" customWidth="1"/>
    <col min="3" max="3" width="8.125" style="6" customWidth="1"/>
    <col min="4" max="4" width="10.75" style="6" customWidth="1"/>
    <col min="5" max="7" width="8.75" style="6" customWidth="1"/>
    <col min="8" max="8" width="10.75" style="6" customWidth="1"/>
    <col min="9" max="10" width="8.75" style="6" customWidth="1"/>
    <col min="11" max="11" width="8.75" style="6"/>
    <col min="12" max="12" width="10.75" style="6" customWidth="1"/>
    <col min="13" max="15" width="8.75" style="6"/>
    <col min="16" max="16" width="12.875" style="6" customWidth="1"/>
    <col min="17" max="17" width="23.75" style="89" customWidth="1"/>
    <col min="18" max="19" width="8.75" style="6"/>
    <col min="20" max="20" width="12.75" style="6" customWidth="1"/>
    <col min="21" max="21" width="18.25" style="6" customWidth="1"/>
    <col min="22" max="22" width="20.125" style="6" customWidth="1"/>
    <col min="23" max="16384" width="8.75" style="6"/>
  </cols>
  <sheetData>
    <row r="1" spans="1:20" ht="20.25" thickBot="1" x14ac:dyDescent="0.45">
      <c r="A1" s="32" t="s">
        <v>41</v>
      </c>
    </row>
    <row r="2" spans="1:20" ht="18" customHeight="1" thickBot="1" x14ac:dyDescent="0.45">
      <c r="A2" s="142">
        <v>2026</v>
      </c>
      <c r="B2" s="89" t="s">
        <v>0</v>
      </c>
      <c r="D2" s="185" t="s">
        <v>28</v>
      </c>
      <c r="E2" s="192" t="s">
        <v>29</v>
      </c>
      <c r="F2" s="193"/>
      <c r="H2" s="189" t="str">
        <f>IF(年間計画!A5="","",年間計画!A5)</f>
        <v/>
      </c>
      <c r="I2" s="190"/>
      <c r="J2" s="191"/>
    </row>
    <row r="3" spans="1:20" ht="18.600000000000001" customHeight="1" thickBot="1" x14ac:dyDescent="0.45">
      <c r="A3" s="141">
        <v>11</v>
      </c>
      <c r="B3" s="89" t="s">
        <v>1</v>
      </c>
      <c r="D3" s="186"/>
      <c r="E3" s="187" t="s">
        <v>64</v>
      </c>
      <c r="F3" s="188"/>
      <c r="H3" s="189" t="str">
        <f>IF(年間計画!F5="","",年間計画!F5)</f>
        <v/>
      </c>
      <c r="I3" s="190"/>
      <c r="J3" s="191"/>
      <c r="K3" s="6" t="s">
        <v>32</v>
      </c>
    </row>
    <row r="4" spans="1:20" ht="18.600000000000001" customHeight="1" thickBot="1" x14ac:dyDescent="0.45">
      <c r="A4" s="11"/>
      <c r="F4" s="12"/>
      <c r="G4" s="8"/>
      <c r="H4" s="9"/>
      <c r="R4" s="10"/>
      <c r="S4" s="10"/>
      <c r="T4" s="10"/>
    </row>
    <row r="5" spans="1:20" ht="19.899999999999999" customHeight="1" thickBot="1" x14ac:dyDescent="0.45">
      <c r="D5" s="194" t="s">
        <v>72</v>
      </c>
      <c r="E5" s="195"/>
      <c r="F5" s="195"/>
      <c r="G5" s="196"/>
      <c r="H5" s="197" t="s">
        <v>73</v>
      </c>
      <c r="I5" s="198"/>
      <c r="J5" s="199"/>
      <c r="K5" s="18"/>
      <c r="L5" s="182" t="s">
        <v>74</v>
      </c>
      <c r="M5" s="183"/>
      <c r="N5" s="183"/>
      <c r="O5" s="184"/>
      <c r="P5" s="14"/>
    </row>
    <row r="6" spans="1:20" ht="18" customHeight="1" thickBot="1" x14ac:dyDescent="0.45">
      <c r="A6" s="20"/>
      <c r="B6" s="92" t="s">
        <v>30</v>
      </c>
      <c r="C6" s="62" t="s">
        <v>65</v>
      </c>
      <c r="D6" s="17" t="s">
        <v>22</v>
      </c>
      <c r="E6" s="34" t="s">
        <v>42</v>
      </c>
      <c r="F6" s="34" t="s">
        <v>43</v>
      </c>
      <c r="G6" s="114" t="s">
        <v>67</v>
      </c>
      <c r="H6" s="17" t="s">
        <v>22</v>
      </c>
      <c r="I6" s="34" t="s">
        <v>42</v>
      </c>
      <c r="J6" s="41" t="s">
        <v>43</v>
      </c>
      <c r="K6" s="9"/>
      <c r="L6" s="129" t="s">
        <v>22</v>
      </c>
      <c r="M6" s="130" t="s">
        <v>42</v>
      </c>
      <c r="N6" s="130" t="s">
        <v>43</v>
      </c>
      <c r="O6" s="114" t="s">
        <v>68</v>
      </c>
      <c r="P6" s="21" t="s">
        <v>20</v>
      </c>
      <c r="Q6" s="90" t="s">
        <v>21</v>
      </c>
    </row>
    <row r="7" spans="1:20" ht="18" customHeight="1" x14ac:dyDescent="0.4">
      <c r="A7" s="22">
        <f>DATE(A2,A3,1)</f>
        <v>46327</v>
      </c>
      <c r="B7" s="93"/>
      <c r="C7" s="43"/>
      <c r="D7" s="48"/>
      <c r="E7" s="40"/>
      <c r="F7" s="110"/>
      <c r="G7" s="143" t="str">
        <f>IF(F7="", "", (TEXT(F7, "0!:00") - TEXT(E7, "0!:00")))</f>
        <v/>
      </c>
      <c r="H7" s="112"/>
      <c r="I7" s="40"/>
      <c r="J7" s="42"/>
      <c r="K7" s="19"/>
      <c r="L7" s="145" t="str">
        <f>IF(H7="",D7&amp;"",H7&amp;"")</f>
        <v/>
      </c>
      <c r="M7" s="146" t="str">
        <f>IF(L7="休養日","",IF(I7="",IF(E7="","",E7),IF(I7="","",I7)))</f>
        <v/>
      </c>
      <c r="N7" s="146" t="str">
        <f>IF(L7="休養日","",IF(J7="",IF(F7="","",F7),IF(J7="","",J7)))</f>
        <v/>
      </c>
      <c r="O7" s="143" t="str">
        <f>IF(L7="休養日","",IF(N7="", "", (TEXT(N7, "0!:00") - TEXT(M7, "0!:00"))))</f>
        <v/>
      </c>
      <c r="P7" s="126"/>
      <c r="Q7" s="64"/>
    </row>
    <row r="8" spans="1:20" ht="18" customHeight="1" x14ac:dyDescent="0.4">
      <c r="A8" s="23">
        <f>A7+1</f>
        <v>46328</v>
      </c>
      <c r="B8" s="94"/>
      <c r="C8" s="44"/>
      <c r="D8" s="48"/>
      <c r="E8" s="40"/>
      <c r="F8" s="110"/>
      <c r="G8" s="54" t="str">
        <f t="shared" ref="G8:G37" si="0">IF(F8="", "", (TEXT(F8, "0!:00") - TEXT(E8, "0!:00")))</f>
        <v/>
      </c>
      <c r="H8" s="112"/>
      <c r="I8" s="40"/>
      <c r="J8" s="42"/>
      <c r="K8" s="19"/>
      <c r="L8" s="49" t="str">
        <f t="shared" ref="L8:L37" si="1">IF(H8="",D8&amp;"",H8&amp;"")</f>
        <v/>
      </c>
      <c r="M8" s="40" t="str">
        <f t="shared" ref="M8:M37" si="2">IF(L8="休養日","",IF(I8="",IF(E8="","",E8),IF(I8="","",I8)))</f>
        <v/>
      </c>
      <c r="N8" s="40" t="str">
        <f t="shared" ref="N8:N37" si="3">IF(L8="休養日","",IF(J8="",IF(F8="","",F8),IF(J8="","",J8)))</f>
        <v/>
      </c>
      <c r="O8" s="54" t="str">
        <f t="shared" ref="O8:O37" si="4">IF(L8="休養日","",IF(N8="", "", (TEXT(N8, "0!:00") - TEXT(M8, "0!:00"))))</f>
        <v/>
      </c>
      <c r="P8" s="127"/>
      <c r="Q8" s="63"/>
    </row>
    <row r="9" spans="1:20" ht="18" customHeight="1" x14ac:dyDescent="0.4">
      <c r="A9" s="23">
        <f t="shared" ref="A9:A37" si="5">A8+1</f>
        <v>46329</v>
      </c>
      <c r="B9" s="94"/>
      <c r="C9" s="44"/>
      <c r="D9" s="48"/>
      <c r="E9" s="40"/>
      <c r="F9" s="110"/>
      <c r="G9" s="54" t="str">
        <f t="shared" si="0"/>
        <v/>
      </c>
      <c r="H9" s="112"/>
      <c r="I9" s="40"/>
      <c r="J9" s="42"/>
      <c r="K9" s="19"/>
      <c r="L9" s="49" t="str">
        <f t="shared" si="1"/>
        <v/>
      </c>
      <c r="M9" s="40" t="str">
        <f t="shared" si="2"/>
        <v/>
      </c>
      <c r="N9" s="40" t="str">
        <f t="shared" si="3"/>
        <v/>
      </c>
      <c r="O9" s="54" t="str">
        <f t="shared" si="4"/>
        <v/>
      </c>
      <c r="P9" s="127"/>
      <c r="Q9" s="63"/>
    </row>
    <row r="10" spans="1:20" ht="18" customHeight="1" x14ac:dyDescent="0.4">
      <c r="A10" s="23">
        <f t="shared" si="5"/>
        <v>46330</v>
      </c>
      <c r="B10" s="94"/>
      <c r="C10" s="44"/>
      <c r="D10" s="48"/>
      <c r="E10" s="40"/>
      <c r="F10" s="110"/>
      <c r="G10" s="54" t="str">
        <f t="shared" si="0"/>
        <v/>
      </c>
      <c r="H10" s="112"/>
      <c r="I10" s="40"/>
      <c r="J10" s="42"/>
      <c r="K10" s="19"/>
      <c r="L10" s="49" t="str">
        <f t="shared" si="1"/>
        <v/>
      </c>
      <c r="M10" s="40" t="str">
        <f t="shared" si="2"/>
        <v/>
      </c>
      <c r="N10" s="40" t="str">
        <f t="shared" si="3"/>
        <v/>
      </c>
      <c r="O10" s="54" t="str">
        <f t="shared" si="4"/>
        <v/>
      </c>
      <c r="P10" s="127"/>
      <c r="Q10" s="63"/>
      <c r="T10" s="38"/>
    </row>
    <row r="11" spans="1:20" ht="18" customHeight="1" x14ac:dyDescent="0.4">
      <c r="A11" s="23">
        <f t="shared" si="5"/>
        <v>46331</v>
      </c>
      <c r="B11" s="94"/>
      <c r="C11" s="44"/>
      <c r="D11" s="48"/>
      <c r="E11" s="40"/>
      <c r="F11" s="110"/>
      <c r="G11" s="54" t="str">
        <f t="shared" si="0"/>
        <v/>
      </c>
      <c r="H11" s="112"/>
      <c r="I11" s="40"/>
      <c r="J11" s="42"/>
      <c r="K11" s="19"/>
      <c r="L11" s="49" t="str">
        <f t="shared" si="1"/>
        <v/>
      </c>
      <c r="M11" s="40" t="str">
        <f t="shared" si="2"/>
        <v/>
      </c>
      <c r="N11" s="40" t="str">
        <f t="shared" si="3"/>
        <v/>
      </c>
      <c r="O11" s="54" t="str">
        <f t="shared" si="4"/>
        <v/>
      </c>
      <c r="P11" s="127"/>
      <c r="Q11" s="63"/>
    </row>
    <row r="12" spans="1:20" ht="18" customHeight="1" x14ac:dyDescent="0.4">
      <c r="A12" s="23">
        <f t="shared" si="5"/>
        <v>46332</v>
      </c>
      <c r="B12" s="94"/>
      <c r="C12" s="44"/>
      <c r="D12" s="48"/>
      <c r="E12" s="40"/>
      <c r="F12" s="110"/>
      <c r="G12" s="54" t="str">
        <f t="shared" si="0"/>
        <v/>
      </c>
      <c r="H12" s="112"/>
      <c r="I12" s="40"/>
      <c r="J12" s="42"/>
      <c r="K12" s="19"/>
      <c r="L12" s="49" t="str">
        <f t="shared" si="1"/>
        <v/>
      </c>
      <c r="M12" s="40" t="str">
        <f t="shared" si="2"/>
        <v/>
      </c>
      <c r="N12" s="40" t="str">
        <f t="shared" si="3"/>
        <v/>
      </c>
      <c r="O12" s="54" t="str">
        <f t="shared" si="4"/>
        <v/>
      </c>
      <c r="P12" s="127"/>
      <c r="Q12" s="63"/>
    </row>
    <row r="13" spans="1:20" ht="18" customHeight="1" x14ac:dyDescent="0.4">
      <c r="A13" s="23">
        <f t="shared" si="5"/>
        <v>46333</v>
      </c>
      <c r="B13" s="94"/>
      <c r="C13" s="44"/>
      <c r="D13" s="48"/>
      <c r="E13" s="40"/>
      <c r="F13" s="110"/>
      <c r="G13" s="54" t="str">
        <f t="shared" si="0"/>
        <v/>
      </c>
      <c r="H13" s="112"/>
      <c r="I13" s="40"/>
      <c r="J13" s="42"/>
      <c r="K13" s="19"/>
      <c r="L13" s="49" t="str">
        <f t="shared" si="1"/>
        <v/>
      </c>
      <c r="M13" s="40" t="str">
        <f t="shared" si="2"/>
        <v/>
      </c>
      <c r="N13" s="40" t="str">
        <f t="shared" si="3"/>
        <v/>
      </c>
      <c r="O13" s="54" t="str">
        <f t="shared" si="4"/>
        <v/>
      </c>
      <c r="P13" s="127"/>
      <c r="Q13" s="63"/>
      <c r="T13" s="39"/>
    </row>
    <row r="14" spans="1:20" ht="18" customHeight="1" x14ac:dyDescent="0.4">
      <c r="A14" s="23">
        <f t="shared" si="5"/>
        <v>46334</v>
      </c>
      <c r="B14" s="94"/>
      <c r="C14" s="44"/>
      <c r="D14" s="48"/>
      <c r="E14" s="40"/>
      <c r="F14" s="110"/>
      <c r="G14" s="54" t="str">
        <f t="shared" si="0"/>
        <v/>
      </c>
      <c r="H14" s="112"/>
      <c r="I14" s="40"/>
      <c r="J14" s="42"/>
      <c r="K14" s="19"/>
      <c r="L14" s="49" t="str">
        <f t="shared" si="1"/>
        <v/>
      </c>
      <c r="M14" s="40" t="str">
        <f t="shared" si="2"/>
        <v/>
      </c>
      <c r="N14" s="40" t="str">
        <f t="shared" si="3"/>
        <v/>
      </c>
      <c r="O14" s="54" t="str">
        <f t="shared" si="4"/>
        <v/>
      </c>
      <c r="P14" s="127"/>
      <c r="Q14" s="63"/>
      <c r="T14" s="16"/>
    </row>
    <row r="15" spans="1:20" ht="18" customHeight="1" x14ac:dyDescent="0.4">
      <c r="A15" s="23">
        <f t="shared" si="5"/>
        <v>46335</v>
      </c>
      <c r="B15" s="94"/>
      <c r="C15" s="44"/>
      <c r="D15" s="48"/>
      <c r="E15" s="40"/>
      <c r="F15" s="110"/>
      <c r="G15" s="54" t="str">
        <f t="shared" si="0"/>
        <v/>
      </c>
      <c r="H15" s="112"/>
      <c r="I15" s="40"/>
      <c r="J15" s="42"/>
      <c r="K15" s="19"/>
      <c r="L15" s="49" t="str">
        <f t="shared" si="1"/>
        <v/>
      </c>
      <c r="M15" s="40" t="str">
        <f t="shared" si="2"/>
        <v/>
      </c>
      <c r="N15" s="40" t="str">
        <f t="shared" si="3"/>
        <v/>
      </c>
      <c r="O15" s="54" t="str">
        <f t="shared" si="4"/>
        <v/>
      </c>
      <c r="P15" s="127"/>
      <c r="Q15" s="63"/>
    </row>
    <row r="16" spans="1:20" ht="18" customHeight="1" x14ac:dyDescent="0.4">
      <c r="A16" s="23">
        <f t="shared" si="5"/>
        <v>46336</v>
      </c>
      <c r="B16" s="94"/>
      <c r="C16" s="44"/>
      <c r="D16" s="48"/>
      <c r="E16" s="40"/>
      <c r="F16" s="110"/>
      <c r="G16" s="54" t="str">
        <f t="shared" si="0"/>
        <v/>
      </c>
      <c r="H16" s="112"/>
      <c r="I16" s="40"/>
      <c r="J16" s="42"/>
      <c r="K16" s="19"/>
      <c r="L16" s="49" t="str">
        <f t="shared" si="1"/>
        <v/>
      </c>
      <c r="M16" s="40" t="str">
        <f t="shared" si="2"/>
        <v/>
      </c>
      <c r="N16" s="40" t="str">
        <f t="shared" si="3"/>
        <v/>
      </c>
      <c r="O16" s="54" t="str">
        <f t="shared" si="4"/>
        <v/>
      </c>
      <c r="P16" s="127"/>
      <c r="Q16" s="63"/>
    </row>
    <row r="17" spans="1:17" ht="18" customHeight="1" x14ac:dyDescent="0.4">
      <c r="A17" s="23">
        <f t="shared" si="5"/>
        <v>46337</v>
      </c>
      <c r="B17" s="94"/>
      <c r="C17" s="44"/>
      <c r="D17" s="48"/>
      <c r="E17" s="40"/>
      <c r="F17" s="110"/>
      <c r="G17" s="54" t="str">
        <f t="shared" si="0"/>
        <v/>
      </c>
      <c r="H17" s="112"/>
      <c r="I17" s="40"/>
      <c r="J17" s="42"/>
      <c r="K17" s="19"/>
      <c r="L17" s="49" t="str">
        <f t="shared" si="1"/>
        <v/>
      </c>
      <c r="M17" s="40" t="str">
        <f t="shared" si="2"/>
        <v/>
      </c>
      <c r="N17" s="40" t="str">
        <f t="shared" si="3"/>
        <v/>
      </c>
      <c r="O17" s="54" t="str">
        <f t="shared" si="4"/>
        <v/>
      </c>
      <c r="P17" s="127"/>
      <c r="Q17" s="63"/>
    </row>
    <row r="18" spans="1:17" ht="18" customHeight="1" x14ac:dyDescent="0.4">
      <c r="A18" s="23">
        <f t="shared" si="5"/>
        <v>46338</v>
      </c>
      <c r="B18" s="94"/>
      <c r="C18" s="44"/>
      <c r="D18" s="48"/>
      <c r="E18" s="40"/>
      <c r="F18" s="110"/>
      <c r="G18" s="54" t="str">
        <f t="shared" si="0"/>
        <v/>
      </c>
      <c r="H18" s="112"/>
      <c r="I18" s="40"/>
      <c r="J18" s="42"/>
      <c r="K18" s="19"/>
      <c r="L18" s="49" t="str">
        <f t="shared" si="1"/>
        <v/>
      </c>
      <c r="M18" s="40" t="str">
        <f t="shared" si="2"/>
        <v/>
      </c>
      <c r="N18" s="40" t="str">
        <f t="shared" si="3"/>
        <v/>
      </c>
      <c r="O18" s="54" t="str">
        <f t="shared" si="4"/>
        <v/>
      </c>
      <c r="P18" s="127"/>
      <c r="Q18" s="63"/>
    </row>
    <row r="19" spans="1:17" ht="18" customHeight="1" x14ac:dyDescent="0.4">
      <c r="A19" s="23">
        <f t="shared" si="5"/>
        <v>46339</v>
      </c>
      <c r="B19" s="94"/>
      <c r="C19" s="44"/>
      <c r="D19" s="48"/>
      <c r="E19" s="40"/>
      <c r="F19" s="110"/>
      <c r="G19" s="54" t="str">
        <f t="shared" si="0"/>
        <v/>
      </c>
      <c r="H19" s="112"/>
      <c r="I19" s="40"/>
      <c r="J19" s="42"/>
      <c r="K19" s="19"/>
      <c r="L19" s="49" t="str">
        <f t="shared" si="1"/>
        <v/>
      </c>
      <c r="M19" s="40" t="str">
        <f t="shared" si="2"/>
        <v/>
      </c>
      <c r="N19" s="40" t="str">
        <f t="shared" si="3"/>
        <v/>
      </c>
      <c r="O19" s="54" t="str">
        <f t="shared" si="4"/>
        <v/>
      </c>
      <c r="P19" s="127"/>
      <c r="Q19" s="63"/>
    </row>
    <row r="20" spans="1:17" ht="18" customHeight="1" x14ac:dyDescent="0.4">
      <c r="A20" s="23">
        <f t="shared" si="5"/>
        <v>46340</v>
      </c>
      <c r="B20" s="94"/>
      <c r="C20" s="44"/>
      <c r="D20" s="48"/>
      <c r="E20" s="40"/>
      <c r="F20" s="110"/>
      <c r="G20" s="54" t="str">
        <f t="shared" si="0"/>
        <v/>
      </c>
      <c r="H20" s="112"/>
      <c r="I20" s="40"/>
      <c r="J20" s="42"/>
      <c r="K20" s="19"/>
      <c r="L20" s="49" t="str">
        <f t="shared" si="1"/>
        <v/>
      </c>
      <c r="M20" s="40" t="str">
        <f t="shared" si="2"/>
        <v/>
      </c>
      <c r="N20" s="40" t="str">
        <f t="shared" si="3"/>
        <v/>
      </c>
      <c r="O20" s="54" t="str">
        <f t="shared" si="4"/>
        <v/>
      </c>
      <c r="P20" s="127"/>
      <c r="Q20" s="63"/>
    </row>
    <row r="21" spans="1:17" ht="18" customHeight="1" x14ac:dyDescent="0.4">
      <c r="A21" s="23">
        <f t="shared" si="5"/>
        <v>46341</v>
      </c>
      <c r="B21" s="94"/>
      <c r="C21" s="44"/>
      <c r="D21" s="48"/>
      <c r="E21" s="40"/>
      <c r="F21" s="110"/>
      <c r="G21" s="54" t="str">
        <f t="shared" si="0"/>
        <v/>
      </c>
      <c r="H21" s="112"/>
      <c r="I21" s="40"/>
      <c r="J21" s="42"/>
      <c r="K21" s="19"/>
      <c r="L21" s="49" t="str">
        <f t="shared" si="1"/>
        <v/>
      </c>
      <c r="M21" s="40" t="str">
        <f t="shared" si="2"/>
        <v/>
      </c>
      <c r="N21" s="40" t="str">
        <f t="shared" si="3"/>
        <v/>
      </c>
      <c r="O21" s="54" t="str">
        <f t="shared" si="4"/>
        <v/>
      </c>
      <c r="P21" s="127"/>
      <c r="Q21" s="63"/>
    </row>
    <row r="22" spans="1:17" ht="18" customHeight="1" x14ac:dyDescent="0.4">
      <c r="A22" s="23">
        <f t="shared" si="5"/>
        <v>46342</v>
      </c>
      <c r="B22" s="94"/>
      <c r="C22" s="44"/>
      <c r="D22" s="48"/>
      <c r="E22" s="40"/>
      <c r="F22" s="110"/>
      <c r="G22" s="54" t="str">
        <f t="shared" si="0"/>
        <v/>
      </c>
      <c r="H22" s="112"/>
      <c r="I22" s="40"/>
      <c r="J22" s="42"/>
      <c r="K22" s="19"/>
      <c r="L22" s="49" t="str">
        <f t="shared" si="1"/>
        <v/>
      </c>
      <c r="M22" s="40" t="str">
        <f t="shared" si="2"/>
        <v/>
      </c>
      <c r="N22" s="40" t="str">
        <f t="shared" si="3"/>
        <v/>
      </c>
      <c r="O22" s="54" t="str">
        <f t="shared" si="4"/>
        <v/>
      </c>
      <c r="P22" s="127"/>
      <c r="Q22" s="63"/>
    </row>
    <row r="23" spans="1:17" ht="18" customHeight="1" x14ac:dyDescent="0.4">
      <c r="A23" s="23">
        <f t="shared" si="5"/>
        <v>46343</v>
      </c>
      <c r="B23" s="94"/>
      <c r="C23" s="44"/>
      <c r="D23" s="48"/>
      <c r="E23" s="40"/>
      <c r="F23" s="110"/>
      <c r="G23" s="54" t="str">
        <f t="shared" si="0"/>
        <v/>
      </c>
      <c r="H23" s="112"/>
      <c r="I23" s="40"/>
      <c r="J23" s="42"/>
      <c r="K23" s="19"/>
      <c r="L23" s="49" t="str">
        <f t="shared" si="1"/>
        <v/>
      </c>
      <c r="M23" s="40" t="str">
        <f t="shared" si="2"/>
        <v/>
      </c>
      <c r="N23" s="40" t="str">
        <f t="shared" si="3"/>
        <v/>
      </c>
      <c r="O23" s="54" t="str">
        <f t="shared" si="4"/>
        <v/>
      </c>
      <c r="P23" s="127"/>
      <c r="Q23" s="63"/>
    </row>
    <row r="24" spans="1:17" ht="18" customHeight="1" x14ac:dyDescent="0.4">
      <c r="A24" s="23">
        <f t="shared" si="5"/>
        <v>46344</v>
      </c>
      <c r="B24" s="94"/>
      <c r="C24" s="44"/>
      <c r="D24" s="48"/>
      <c r="E24" s="40"/>
      <c r="F24" s="110"/>
      <c r="G24" s="54" t="str">
        <f t="shared" si="0"/>
        <v/>
      </c>
      <c r="H24" s="112"/>
      <c r="I24" s="40"/>
      <c r="J24" s="42"/>
      <c r="K24" s="19"/>
      <c r="L24" s="49" t="str">
        <f t="shared" si="1"/>
        <v/>
      </c>
      <c r="M24" s="40" t="str">
        <f t="shared" si="2"/>
        <v/>
      </c>
      <c r="N24" s="40" t="str">
        <f t="shared" si="3"/>
        <v/>
      </c>
      <c r="O24" s="54" t="str">
        <f t="shared" si="4"/>
        <v/>
      </c>
      <c r="P24" s="127"/>
      <c r="Q24" s="63"/>
    </row>
    <row r="25" spans="1:17" ht="18" customHeight="1" x14ac:dyDescent="0.4">
      <c r="A25" s="23">
        <f t="shared" si="5"/>
        <v>46345</v>
      </c>
      <c r="B25" s="94"/>
      <c r="C25" s="44"/>
      <c r="D25" s="48"/>
      <c r="E25" s="40"/>
      <c r="F25" s="110"/>
      <c r="G25" s="54" t="str">
        <f t="shared" si="0"/>
        <v/>
      </c>
      <c r="H25" s="112"/>
      <c r="I25" s="40"/>
      <c r="J25" s="42"/>
      <c r="K25" s="19"/>
      <c r="L25" s="49" t="str">
        <f t="shared" si="1"/>
        <v/>
      </c>
      <c r="M25" s="40" t="str">
        <f t="shared" si="2"/>
        <v/>
      </c>
      <c r="N25" s="40" t="str">
        <f t="shared" si="3"/>
        <v/>
      </c>
      <c r="O25" s="54" t="str">
        <f t="shared" si="4"/>
        <v/>
      </c>
      <c r="P25" s="127"/>
      <c r="Q25" s="63"/>
    </row>
    <row r="26" spans="1:17" ht="18" customHeight="1" x14ac:dyDescent="0.4">
      <c r="A26" s="23">
        <f t="shared" si="5"/>
        <v>46346</v>
      </c>
      <c r="B26" s="94"/>
      <c r="C26" s="44"/>
      <c r="D26" s="48"/>
      <c r="E26" s="40"/>
      <c r="F26" s="110"/>
      <c r="G26" s="54" t="str">
        <f t="shared" si="0"/>
        <v/>
      </c>
      <c r="H26" s="112"/>
      <c r="I26" s="40"/>
      <c r="J26" s="42"/>
      <c r="K26" s="19"/>
      <c r="L26" s="49" t="str">
        <f t="shared" si="1"/>
        <v/>
      </c>
      <c r="M26" s="40" t="str">
        <f t="shared" si="2"/>
        <v/>
      </c>
      <c r="N26" s="40" t="str">
        <f t="shared" si="3"/>
        <v/>
      </c>
      <c r="O26" s="54" t="str">
        <f t="shared" si="4"/>
        <v/>
      </c>
      <c r="P26" s="127"/>
      <c r="Q26" s="63"/>
    </row>
    <row r="27" spans="1:17" ht="18" customHeight="1" x14ac:dyDescent="0.4">
      <c r="A27" s="23">
        <f t="shared" si="5"/>
        <v>46347</v>
      </c>
      <c r="B27" s="94"/>
      <c r="C27" s="44"/>
      <c r="D27" s="48"/>
      <c r="E27" s="40"/>
      <c r="F27" s="110"/>
      <c r="G27" s="54" t="str">
        <f t="shared" si="0"/>
        <v/>
      </c>
      <c r="H27" s="112"/>
      <c r="I27" s="40"/>
      <c r="J27" s="42"/>
      <c r="K27" s="19"/>
      <c r="L27" s="49" t="str">
        <f t="shared" si="1"/>
        <v/>
      </c>
      <c r="M27" s="40" t="str">
        <f t="shared" si="2"/>
        <v/>
      </c>
      <c r="N27" s="40" t="str">
        <f t="shared" si="3"/>
        <v/>
      </c>
      <c r="O27" s="54" t="str">
        <f t="shared" si="4"/>
        <v/>
      </c>
      <c r="P27" s="127"/>
      <c r="Q27" s="63"/>
    </row>
    <row r="28" spans="1:17" ht="18" customHeight="1" x14ac:dyDescent="0.4">
      <c r="A28" s="23">
        <f t="shared" si="5"/>
        <v>46348</v>
      </c>
      <c r="B28" s="94"/>
      <c r="C28" s="44"/>
      <c r="D28" s="48"/>
      <c r="E28" s="40"/>
      <c r="F28" s="110"/>
      <c r="G28" s="54" t="str">
        <f t="shared" si="0"/>
        <v/>
      </c>
      <c r="H28" s="112"/>
      <c r="I28" s="40"/>
      <c r="J28" s="42"/>
      <c r="K28" s="19"/>
      <c r="L28" s="49" t="str">
        <f t="shared" si="1"/>
        <v/>
      </c>
      <c r="M28" s="40" t="str">
        <f t="shared" si="2"/>
        <v/>
      </c>
      <c r="N28" s="40" t="str">
        <f t="shared" si="3"/>
        <v/>
      </c>
      <c r="O28" s="54" t="str">
        <f t="shared" si="4"/>
        <v/>
      </c>
      <c r="P28" s="127"/>
      <c r="Q28" s="63"/>
    </row>
    <row r="29" spans="1:17" ht="18" customHeight="1" x14ac:dyDescent="0.4">
      <c r="A29" s="23">
        <f t="shared" si="5"/>
        <v>46349</v>
      </c>
      <c r="B29" s="94"/>
      <c r="C29" s="44"/>
      <c r="D29" s="48"/>
      <c r="E29" s="40"/>
      <c r="F29" s="110"/>
      <c r="G29" s="54" t="str">
        <f t="shared" si="0"/>
        <v/>
      </c>
      <c r="H29" s="112"/>
      <c r="I29" s="40"/>
      <c r="J29" s="42"/>
      <c r="K29" s="19"/>
      <c r="L29" s="49" t="str">
        <f t="shared" si="1"/>
        <v/>
      </c>
      <c r="M29" s="40" t="str">
        <f t="shared" si="2"/>
        <v/>
      </c>
      <c r="N29" s="40" t="str">
        <f t="shared" si="3"/>
        <v/>
      </c>
      <c r="O29" s="54" t="str">
        <f t="shared" si="4"/>
        <v/>
      </c>
      <c r="P29" s="127"/>
      <c r="Q29" s="63"/>
    </row>
    <row r="30" spans="1:17" ht="18" customHeight="1" x14ac:dyDescent="0.4">
      <c r="A30" s="23">
        <f t="shared" si="5"/>
        <v>46350</v>
      </c>
      <c r="B30" s="94"/>
      <c r="C30" s="44"/>
      <c r="D30" s="48"/>
      <c r="E30" s="40"/>
      <c r="F30" s="110"/>
      <c r="G30" s="54" t="str">
        <f t="shared" si="0"/>
        <v/>
      </c>
      <c r="H30" s="112"/>
      <c r="I30" s="40"/>
      <c r="J30" s="42"/>
      <c r="K30" s="19"/>
      <c r="L30" s="49" t="str">
        <f t="shared" si="1"/>
        <v/>
      </c>
      <c r="M30" s="40" t="str">
        <f t="shared" si="2"/>
        <v/>
      </c>
      <c r="N30" s="40" t="str">
        <f t="shared" si="3"/>
        <v/>
      </c>
      <c r="O30" s="54" t="str">
        <f t="shared" si="4"/>
        <v/>
      </c>
      <c r="P30" s="127"/>
      <c r="Q30" s="63"/>
    </row>
    <row r="31" spans="1:17" ht="18" customHeight="1" x14ac:dyDescent="0.4">
      <c r="A31" s="23">
        <f t="shared" si="5"/>
        <v>46351</v>
      </c>
      <c r="B31" s="94"/>
      <c r="C31" s="44"/>
      <c r="D31" s="48"/>
      <c r="E31" s="40"/>
      <c r="F31" s="110"/>
      <c r="G31" s="54" t="str">
        <f t="shared" si="0"/>
        <v/>
      </c>
      <c r="H31" s="112"/>
      <c r="I31" s="40"/>
      <c r="J31" s="42"/>
      <c r="K31" s="19"/>
      <c r="L31" s="49" t="str">
        <f t="shared" si="1"/>
        <v/>
      </c>
      <c r="M31" s="40" t="str">
        <f t="shared" si="2"/>
        <v/>
      </c>
      <c r="N31" s="40" t="str">
        <f t="shared" si="3"/>
        <v/>
      </c>
      <c r="O31" s="54" t="str">
        <f t="shared" si="4"/>
        <v/>
      </c>
      <c r="P31" s="127"/>
      <c r="Q31" s="63"/>
    </row>
    <row r="32" spans="1:17" ht="18" customHeight="1" x14ac:dyDescent="0.4">
      <c r="A32" s="23">
        <f t="shared" si="5"/>
        <v>46352</v>
      </c>
      <c r="B32" s="94"/>
      <c r="C32" s="44"/>
      <c r="D32" s="48"/>
      <c r="E32" s="40"/>
      <c r="F32" s="110"/>
      <c r="G32" s="54" t="str">
        <f t="shared" si="0"/>
        <v/>
      </c>
      <c r="H32" s="112"/>
      <c r="I32" s="40"/>
      <c r="J32" s="42"/>
      <c r="K32" s="19"/>
      <c r="L32" s="49" t="str">
        <f t="shared" si="1"/>
        <v/>
      </c>
      <c r="M32" s="40" t="str">
        <f t="shared" si="2"/>
        <v/>
      </c>
      <c r="N32" s="40" t="str">
        <f t="shared" si="3"/>
        <v/>
      </c>
      <c r="O32" s="54" t="str">
        <f t="shared" si="4"/>
        <v/>
      </c>
      <c r="P32" s="127"/>
      <c r="Q32" s="63"/>
    </row>
    <row r="33" spans="1:17" ht="18" customHeight="1" x14ac:dyDescent="0.4">
      <c r="A33" s="23">
        <f t="shared" si="5"/>
        <v>46353</v>
      </c>
      <c r="B33" s="94"/>
      <c r="C33" s="44"/>
      <c r="D33" s="48"/>
      <c r="E33" s="40"/>
      <c r="F33" s="110"/>
      <c r="G33" s="54" t="str">
        <f t="shared" si="0"/>
        <v/>
      </c>
      <c r="H33" s="112"/>
      <c r="I33" s="40"/>
      <c r="J33" s="42"/>
      <c r="K33" s="19"/>
      <c r="L33" s="49" t="str">
        <f t="shared" si="1"/>
        <v/>
      </c>
      <c r="M33" s="40" t="str">
        <f t="shared" si="2"/>
        <v/>
      </c>
      <c r="N33" s="40" t="str">
        <f t="shared" si="3"/>
        <v/>
      </c>
      <c r="O33" s="54" t="str">
        <f t="shared" si="4"/>
        <v/>
      </c>
      <c r="P33" s="127"/>
      <c r="Q33" s="63"/>
    </row>
    <row r="34" spans="1:17" ht="18" customHeight="1" x14ac:dyDescent="0.4">
      <c r="A34" s="23">
        <f t="shared" si="5"/>
        <v>46354</v>
      </c>
      <c r="B34" s="94"/>
      <c r="C34" s="44"/>
      <c r="D34" s="48"/>
      <c r="E34" s="40"/>
      <c r="F34" s="110"/>
      <c r="G34" s="54" t="str">
        <f t="shared" si="0"/>
        <v/>
      </c>
      <c r="H34" s="112"/>
      <c r="I34" s="40"/>
      <c r="J34" s="42"/>
      <c r="K34" s="19"/>
      <c r="L34" s="49" t="str">
        <f t="shared" si="1"/>
        <v/>
      </c>
      <c r="M34" s="40" t="str">
        <f t="shared" si="2"/>
        <v/>
      </c>
      <c r="N34" s="40" t="str">
        <f t="shared" si="3"/>
        <v/>
      </c>
      <c r="O34" s="54" t="str">
        <f t="shared" si="4"/>
        <v/>
      </c>
      <c r="P34" s="127"/>
      <c r="Q34" s="63"/>
    </row>
    <row r="35" spans="1:17" ht="18" customHeight="1" x14ac:dyDescent="0.4">
      <c r="A35" s="23">
        <f t="shared" si="5"/>
        <v>46355</v>
      </c>
      <c r="B35" s="94"/>
      <c r="C35" s="44"/>
      <c r="D35" s="48"/>
      <c r="E35" s="40"/>
      <c r="F35" s="110"/>
      <c r="G35" s="54" t="str">
        <f t="shared" si="0"/>
        <v/>
      </c>
      <c r="H35" s="112"/>
      <c r="I35" s="40"/>
      <c r="J35" s="42"/>
      <c r="K35" s="19"/>
      <c r="L35" s="49" t="str">
        <f t="shared" si="1"/>
        <v/>
      </c>
      <c r="M35" s="40" t="str">
        <f t="shared" si="2"/>
        <v/>
      </c>
      <c r="N35" s="40" t="str">
        <f t="shared" si="3"/>
        <v/>
      </c>
      <c r="O35" s="54" t="str">
        <f t="shared" si="4"/>
        <v/>
      </c>
      <c r="P35" s="127"/>
      <c r="Q35" s="63"/>
    </row>
    <row r="36" spans="1:17" ht="18" customHeight="1" x14ac:dyDescent="0.4">
      <c r="A36" s="23">
        <f t="shared" si="5"/>
        <v>46356</v>
      </c>
      <c r="B36" s="94"/>
      <c r="C36" s="44"/>
      <c r="D36" s="48"/>
      <c r="E36" s="40"/>
      <c r="F36" s="110"/>
      <c r="G36" s="54" t="str">
        <f t="shared" si="0"/>
        <v/>
      </c>
      <c r="H36" s="112"/>
      <c r="I36" s="40"/>
      <c r="J36" s="42"/>
      <c r="K36" s="19"/>
      <c r="L36" s="49" t="str">
        <f t="shared" si="1"/>
        <v/>
      </c>
      <c r="M36" s="40" t="str">
        <f t="shared" si="2"/>
        <v/>
      </c>
      <c r="N36" s="40" t="str">
        <f t="shared" si="3"/>
        <v/>
      </c>
      <c r="O36" s="54" t="str">
        <f t="shared" si="4"/>
        <v/>
      </c>
      <c r="P36" s="127"/>
      <c r="Q36" s="63"/>
    </row>
    <row r="37" spans="1:17" ht="18" customHeight="1" thickBot="1" x14ac:dyDescent="0.45">
      <c r="A37" s="24">
        <f t="shared" si="5"/>
        <v>46357</v>
      </c>
      <c r="B37" s="95"/>
      <c r="C37" s="45"/>
      <c r="D37" s="119"/>
      <c r="E37" s="46"/>
      <c r="F37" s="111"/>
      <c r="G37" s="55" t="str">
        <f t="shared" si="0"/>
        <v/>
      </c>
      <c r="H37" s="113"/>
      <c r="I37" s="46"/>
      <c r="J37" s="47"/>
      <c r="K37" s="19"/>
      <c r="L37" s="50" t="str">
        <f t="shared" si="1"/>
        <v/>
      </c>
      <c r="M37" s="46" t="str">
        <f t="shared" si="2"/>
        <v/>
      </c>
      <c r="N37" s="46" t="str">
        <f t="shared" si="3"/>
        <v/>
      </c>
      <c r="O37" s="55" t="str">
        <f t="shared" si="4"/>
        <v/>
      </c>
      <c r="P37" s="128"/>
      <c r="Q37" s="33" t="s">
        <v>69</v>
      </c>
    </row>
    <row r="38" spans="1:17" ht="16.5" thickBot="1" x14ac:dyDescent="0.45">
      <c r="A38" s="7" t="s">
        <v>17</v>
      </c>
      <c r="B38" s="96"/>
      <c r="C38" s="13" t="s">
        <v>18</v>
      </c>
      <c r="D38" s="51">
        <f>COUNTIF($D$7:$D$37,C38)</f>
        <v>0</v>
      </c>
      <c r="G38" s="144">
        <f>SUM(G7:G37)-SUMIFS(G7:G37,D7:D37,"休養日")</f>
        <v>0</v>
      </c>
      <c r="K38" s="13" t="s">
        <v>18</v>
      </c>
      <c r="L38" s="51">
        <f>COUNTIF($L$7:$L$37,K38)</f>
        <v>0</v>
      </c>
      <c r="O38" s="144">
        <f>SUM(O7:O37)-SUMIFS(O7:O37,L7:L37,"休養日")</f>
        <v>0</v>
      </c>
    </row>
    <row r="39" spans="1:17" x14ac:dyDescent="0.4">
      <c r="B39" s="96"/>
      <c r="C39" s="13" t="s">
        <v>63</v>
      </c>
      <c r="D39" s="35">
        <f t="shared" ref="D39:D42" si="6">COUNTIF($D$7:$D$37,C39)</f>
        <v>0</v>
      </c>
      <c r="K39" s="13" t="s">
        <v>63</v>
      </c>
      <c r="L39" s="35">
        <f t="shared" ref="L39:L42" si="7">COUNTIF($L$7:$L$37,K39)</f>
        <v>0</v>
      </c>
    </row>
    <row r="40" spans="1:17" x14ac:dyDescent="0.4">
      <c r="B40" s="96"/>
      <c r="C40" s="13" t="s">
        <v>31</v>
      </c>
      <c r="D40" s="35">
        <f t="shared" si="6"/>
        <v>0</v>
      </c>
      <c r="K40" s="13" t="s">
        <v>31</v>
      </c>
      <c r="L40" s="35">
        <f t="shared" si="7"/>
        <v>0</v>
      </c>
    </row>
    <row r="41" spans="1:17" ht="16.5" thickBot="1" x14ac:dyDescent="0.45">
      <c r="B41" s="96"/>
      <c r="C41" s="13" t="s">
        <v>45</v>
      </c>
      <c r="D41" s="52">
        <f t="shared" si="6"/>
        <v>0</v>
      </c>
      <c r="K41" s="13" t="s">
        <v>45</v>
      </c>
      <c r="L41" s="52">
        <f t="shared" si="7"/>
        <v>0</v>
      </c>
    </row>
    <row r="42" spans="1:17" ht="16.5" thickBot="1" x14ac:dyDescent="0.45">
      <c r="B42" s="96"/>
      <c r="C42" s="13" t="s">
        <v>19</v>
      </c>
      <c r="D42" s="53">
        <f t="shared" si="6"/>
        <v>0</v>
      </c>
      <c r="K42" s="13" t="s">
        <v>19</v>
      </c>
      <c r="L42" s="53">
        <f t="shared" si="7"/>
        <v>0</v>
      </c>
    </row>
    <row r="43" spans="1:17" ht="16.5" thickBot="1" x14ac:dyDescent="0.45">
      <c r="B43" s="97"/>
      <c r="C43" s="30" t="s">
        <v>37</v>
      </c>
      <c r="D43" s="25">
        <f>COUNTIFS($C$7:$C$37,"休業日",$D$7:$D$37,"休養日")</f>
        <v>0</v>
      </c>
      <c r="K43" s="30" t="s">
        <v>37</v>
      </c>
      <c r="L43" s="25">
        <f>COUNTIFS($C$7:$C$37,"休業日",$L$7:$L$37,"休養日")</f>
        <v>0</v>
      </c>
    </row>
    <row r="45" spans="1:17" x14ac:dyDescent="0.4">
      <c r="B45" s="98"/>
      <c r="C45" s="7"/>
      <c r="K45" s="14"/>
      <c r="L45" s="14"/>
      <c r="M45" s="14"/>
      <c r="N45" s="14"/>
      <c r="O45" s="14"/>
      <c r="P45" s="15"/>
      <c r="Q45" s="91"/>
    </row>
  </sheetData>
  <mergeCells count="8">
    <mergeCell ref="L5:O5"/>
    <mergeCell ref="D2:D3"/>
    <mergeCell ref="E2:F2"/>
    <mergeCell ref="H2:J2"/>
    <mergeCell ref="E3:F3"/>
    <mergeCell ref="H3:J3"/>
    <mergeCell ref="D5:G5"/>
    <mergeCell ref="H5:J5"/>
  </mergeCells>
  <phoneticPr fontId="1"/>
  <conditionalFormatting sqref="A7:A37">
    <cfRule type="expression" dxfId="344" priority="68">
      <formula>WEEKDAY(A7)=7</formula>
    </cfRule>
    <cfRule type="expression" dxfId="343" priority="69">
      <formula>WEEKDAY(A7)=1</formula>
    </cfRule>
  </conditionalFormatting>
  <conditionalFormatting sqref="D7:D37">
    <cfRule type="expression" dxfId="342" priority="48">
      <formula>MONTH(A7)&lt;&gt;$A$3</formula>
    </cfRule>
    <cfRule type="expression" dxfId="341" priority="65">
      <formula>WEEKDAY(A7)=7</formula>
    </cfRule>
    <cfRule type="expression" dxfId="340" priority="66">
      <formula>WEEKDAY(A7)=1</formula>
    </cfRule>
  </conditionalFormatting>
  <conditionalFormatting sqref="E7:E37">
    <cfRule type="expression" dxfId="339" priority="47">
      <formula>MONTH(A7)&lt;&gt;$A$3</formula>
    </cfRule>
    <cfRule type="expression" dxfId="338" priority="62">
      <formula>WEEKDAY(A7)=7</formula>
    </cfRule>
    <cfRule type="expression" dxfId="337" priority="63">
      <formula>WEEKDAY(A7)=1</formula>
    </cfRule>
  </conditionalFormatting>
  <conditionalFormatting sqref="F7:F37">
    <cfRule type="expression" dxfId="336" priority="46">
      <formula>MONTH(A7)&lt;&gt;$A$3</formula>
    </cfRule>
    <cfRule type="expression" dxfId="335" priority="60">
      <formula>WEEKDAY(A7)=7</formula>
    </cfRule>
    <cfRule type="expression" dxfId="334" priority="61">
      <formula>WEEKDAY(A7)=1</formula>
    </cfRule>
  </conditionalFormatting>
  <conditionalFormatting sqref="I7:I37">
    <cfRule type="expression" dxfId="333" priority="45">
      <formula>MONTH(A7)&lt;&gt;$A$3</formula>
    </cfRule>
    <cfRule type="expression" dxfId="332" priority="57">
      <formula>WEEKDAY(A7)=7</formula>
    </cfRule>
    <cfRule type="expression" dxfId="331" priority="58">
      <formula>WEEKDAY(A7)=1</formula>
    </cfRule>
  </conditionalFormatting>
  <conditionalFormatting sqref="P7:P37">
    <cfRule type="expression" dxfId="330" priority="44">
      <formula>MONTH(A7)&lt;&gt;$A$3</formula>
    </cfRule>
    <cfRule type="expression" dxfId="329" priority="54">
      <formula>WEEKDAY(A7)=7</formula>
    </cfRule>
    <cfRule type="expression" dxfId="328" priority="55">
      <formula>WEEKDAY(A7)=1</formula>
    </cfRule>
  </conditionalFormatting>
  <conditionalFormatting sqref="Q7:Q37">
    <cfRule type="expression" dxfId="327" priority="43">
      <formula>MONTH(A7)&lt;&gt;$A$3</formula>
    </cfRule>
    <cfRule type="expression" dxfId="326" priority="51">
      <formula>WEEKDAY(A7)=7</formula>
    </cfRule>
    <cfRule type="expression" dxfId="325" priority="52">
      <formula>WEEKDAY(A7)=1</formula>
    </cfRule>
  </conditionalFormatting>
  <conditionalFormatting sqref="A7:A37">
    <cfRule type="expression" dxfId="324" priority="49">
      <formula>MONTH(A7)&lt;&gt;$A$3</formula>
    </cfRule>
  </conditionalFormatting>
  <conditionalFormatting sqref="H7:H37">
    <cfRule type="expression" dxfId="323" priority="25">
      <formula>MONTH(A7)&lt;&gt;$A$3</formula>
    </cfRule>
    <cfRule type="expression" dxfId="322" priority="41">
      <formula>WEEKDAY(A7)=7</formula>
    </cfRule>
    <cfRule type="expression" dxfId="321" priority="42">
      <formula>WEEKDAY(A7)=1</formula>
    </cfRule>
  </conditionalFormatting>
  <conditionalFormatting sqref="B7:B37">
    <cfRule type="expression" dxfId="320" priority="26">
      <formula>MONTH(A7)&lt;&gt;$A$3</formula>
    </cfRule>
    <cfRule type="expression" dxfId="319" priority="39">
      <formula>WEEKDAY(A7)=7</formula>
    </cfRule>
    <cfRule type="expression" dxfId="318" priority="40">
      <formula>WEEKDAY(A7)=1</formula>
    </cfRule>
  </conditionalFormatting>
  <conditionalFormatting sqref="L7:L37">
    <cfRule type="expression" dxfId="317" priority="24">
      <formula>MONTH(A7)&lt;&gt;$A$3</formula>
    </cfRule>
    <cfRule type="expression" dxfId="316" priority="35">
      <formula>WEEKDAY(A7)=7</formula>
    </cfRule>
    <cfRule type="expression" dxfId="315" priority="36">
      <formula>WEEKDAY(A7)=1</formula>
    </cfRule>
  </conditionalFormatting>
  <conditionalFormatting sqref="M7:M37">
    <cfRule type="expression" dxfId="314" priority="23">
      <formula>MONTH(A7)&lt;&gt;$A$3</formula>
    </cfRule>
    <cfRule type="expression" dxfId="313" priority="32">
      <formula>WEEKDAY(A7)=7</formula>
    </cfRule>
    <cfRule type="expression" dxfId="312" priority="33">
      <formula>WEEKDAY(A7)=1</formula>
    </cfRule>
  </conditionalFormatting>
  <conditionalFormatting sqref="N7:N37">
    <cfRule type="expression" dxfId="311" priority="22">
      <formula>MONTH(A7)&lt;&gt;$A$3</formula>
    </cfRule>
    <cfRule type="expression" dxfId="310" priority="29">
      <formula>WEEKDAY(A7)=7</formula>
    </cfRule>
    <cfRule type="expression" dxfId="309" priority="30">
      <formula>WEEKDAY(A7)=1</formula>
    </cfRule>
  </conditionalFormatting>
  <conditionalFormatting sqref="G7:G37">
    <cfRule type="expression" dxfId="308" priority="2">
      <formula>IF(AND(C7="休業日",D7="練習",G7&gt;0.1666668),TRUE,IF(AND(C7="",D7="練習",G7&gt;0.0833334),TRUE,FALSE))</formula>
    </cfRule>
    <cfRule type="expression" dxfId="307" priority="10">
      <formula>MONTH(A7)&lt;&gt;$A$3</formula>
    </cfRule>
    <cfRule type="expression" dxfId="306" priority="20">
      <formula>WEEKDAY(A7)=7</formula>
    </cfRule>
    <cfRule type="expression" dxfId="305" priority="21">
      <formula>WEEKDAY(A7)=1</formula>
    </cfRule>
  </conditionalFormatting>
  <conditionalFormatting sqref="J7:J37">
    <cfRule type="expression" dxfId="304" priority="11">
      <formula>MONTH(A7)&lt;&gt;$A$3</formula>
    </cfRule>
    <cfRule type="expression" dxfId="303" priority="17">
      <formula>WEEKDAY(A7)=7</formula>
    </cfRule>
    <cfRule type="expression" dxfId="302" priority="18">
      <formula>WEEKDAY(A7)=1</formula>
    </cfRule>
  </conditionalFormatting>
  <conditionalFormatting sqref="O7:O37">
    <cfRule type="expression" dxfId="301" priority="1">
      <formula>IF(AND(C7="休業日",L7="練習",O7&gt;0.1666668),TRUE,IF(AND(C7="",L7="練習",O7&gt;0.0833334),TRUE,FALSE))</formula>
    </cfRule>
    <cfRule type="expression" dxfId="300" priority="12">
      <formula>MONTH(A7)&lt;&gt;$A$3</formula>
    </cfRule>
    <cfRule type="expression" dxfId="299" priority="14">
      <formula>WEEKDAY(A7)=7</formula>
    </cfRule>
    <cfRule type="expression" dxfId="298" priority="15">
      <formula>WEEKDAY(A7)=1</formula>
    </cfRule>
  </conditionalFormatting>
  <conditionalFormatting sqref="D7:G37">
    <cfRule type="expression" dxfId="297" priority="9">
      <formula>$D7="休養日"</formula>
    </cfRule>
  </conditionalFormatting>
  <conditionalFormatting sqref="H7:J37">
    <cfRule type="expression" dxfId="296" priority="8">
      <formula>$H7="休養日"</formula>
    </cfRule>
  </conditionalFormatting>
  <conditionalFormatting sqref="L7:O37">
    <cfRule type="expression" dxfId="295" priority="7">
      <formula>$L7="休養日"</formula>
    </cfRule>
  </conditionalFormatting>
  <conditionalFormatting sqref="C7:C37">
    <cfRule type="expression" dxfId="294" priority="4">
      <formula>MONTH(A7)&lt;&gt;$A$3</formula>
    </cfRule>
    <cfRule type="expression" dxfId="293" priority="5">
      <formula>WEEKDAY(A7)=7</formula>
    </cfRule>
    <cfRule type="expression" dxfId="292" priority="6">
      <formula>WEEKDAY(A7)=1</formula>
    </cfRule>
  </conditionalFormatting>
  <dataValidations count="6">
    <dataValidation type="list" allowBlank="1" showInputMessage="1" showErrorMessage="1" sqref="H7:H37 D7:D37" xr:uid="{9D083C92-87EA-49C3-9DBA-31C2FB0D77E9}">
      <formula1>"練習,練習試合等,公式戦,その他,休養日"</formula1>
    </dataValidation>
    <dataValidation type="custom" allowBlank="1" showInputMessage="1" showErrorMessage="1" sqref="G7:G37" xr:uid="{6C415413-5196-48BF-A99F-B9A267F4FB2D}">
      <formula1>IF($D7="休養日",FALSE,TRUE)</formula1>
    </dataValidation>
    <dataValidation type="custom" showInputMessage="1" showErrorMessage="1" sqref="I7:J37" xr:uid="{8D3BE7C9-12C2-4926-A44E-5BF81C1450EE}">
      <formula1>IF($H7="休養日",FALSE,IF(I7&gt;=2400,FALSE,IF(MOD(I7,100)&gt;=60,FALSE,TRUE)))</formula1>
    </dataValidation>
    <dataValidation type="custom" allowBlank="1" showInputMessage="1" showErrorMessage="1" sqref="M7:O37" xr:uid="{5D5E08FF-A5CC-496B-9BAC-DF219BAFA984}">
      <formula1>IF($L7="休養日",FALSE,TRUE)</formula1>
    </dataValidation>
    <dataValidation type="list" allowBlank="1" showInputMessage="1" showErrorMessage="1" sqref="C7:C37" xr:uid="{644C994B-8C2B-4C36-B296-E771C1011244}">
      <formula1>"休業日,　"</formula1>
    </dataValidation>
    <dataValidation type="custom" showInputMessage="1" showErrorMessage="1" sqref="E7:F37" xr:uid="{BE6B207B-EAF9-45F9-88F7-D30CCC04107E}">
      <formula1>IF(OR($D7="休養日",$D7=""),FALSE,IF(E7&gt;=2400,FALSE,IF(MOD(E7,100)&gt;=60,FALSE,TRUE)))</formula1>
    </dataValidation>
  </dataValidations>
  <pageMargins left="0.70866141732283472" right="0.70866141732283472" top="0.55118110236220474" bottom="0.55118110236220474" header="0.31496062992125984" footer="0.31496062992125984"/>
  <pageSetup paperSize="9" scale="6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00180584-422F-4FC3-8C43-B16687CD7374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E7:E37</xm:sqref>
        </x14:conditionalFormatting>
        <x14:conditionalFormatting xmlns:xm="http://schemas.microsoft.com/office/excel/2006/main">
          <x14:cfRule type="expression" priority="67" id="{6EFC9A32-379B-4321-AA39-FB07F7B482DA}">
            <xm:f>COUNTIF('祝日（4月～12月）'!$B$2:$B$21,$A7)=1</xm:f>
            <x14:dxf>
              <font>
                <b/>
                <i val="0"/>
                <color rgb="FFFF0000"/>
              </font>
              <fill>
                <patternFill>
                  <bgColor rgb="FFFFCCFF"/>
                </patternFill>
              </fill>
            </x14:dxf>
          </x14:cfRule>
          <xm:sqref>A7:A37</xm:sqref>
        </x14:conditionalFormatting>
        <x14:conditionalFormatting xmlns:xm="http://schemas.microsoft.com/office/excel/2006/main">
          <x14:cfRule type="expression" priority="64" id="{CAAF24B3-D450-4725-A35F-ED05FEF54B4A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xpression" priority="59" id="{5D0C0949-0329-4843-93FF-843A66121A54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F7:F37</xm:sqref>
        </x14:conditionalFormatting>
        <x14:conditionalFormatting xmlns:xm="http://schemas.microsoft.com/office/excel/2006/main">
          <x14:cfRule type="expression" priority="56" id="{187A0248-B2DC-4CE1-B730-A40ACE3BB9DF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I7:I37</xm:sqref>
        </x14:conditionalFormatting>
        <x14:conditionalFormatting xmlns:xm="http://schemas.microsoft.com/office/excel/2006/main">
          <x14:cfRule type="expression" priority="53" id="{FF21ACD0-82D4-4E74-B8D6-DD9421389D5C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P7:P37</xm:sqref>
        </x14:conditionalFormatting>
        <x14:conditionalFormatting xmlns:xm="http://schemas.microsoft.com/office/excel/2006/main">
          <x14:cfRule type="expression" priority="50" id="{BB5D6FD4-5A4F-41DF-9173-D49B84429A16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Q7:Q37</xm:sqref>
        </x14:conditionalFormatting>
        <x14:conditionalFormatting xmlns:xm="http://schemas.microsoft.com/office/excel/2006/main">
          <x14:cfRule type="expression" priority="37" id="{1443B351-09D0-48BD-8EFB-F5343DC49647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H7:H37</xm:sqref>
        </x14:conditionalFormatting>
        <x14:conditionalFormatting xmlns:xm="http://schemas.microsoft.com/office/excel/2006/main">
          <x14:cfRule type="expression" priority="38" id="{7128BD25-1DCA-425A-9872-46ACCFE1334F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B7:B37</xm:sqref>
        </x14:conditionalFormatting>
        <x14:conditionalFormatting xmlns:xm="http://schemas.microsoft.com/office/excel/2006/main">
          <x14:cfRule type="expression" priority="34" id="{94F489C8-540F-4A2C-8B95-BA56B5D4F253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L7:L37</xm:sqref>
        </x14:conditionalFormatting>
        <x14:conditionalFormatting xmlns:xm="http://schemas.microsoft.com/office/excel/2006/main">
          <x14:cfRule type="expression" priority="31" id="{B2BDB3F2-77CE-4A2C-8285-42BC4BFC8961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M7:M37</xm:sqref>
        </x14:conditionalFormatting>
        <x14:conditionalFormatting xmlns:xm="http://schemas.microsoft.com/office/excel/2006/main">
          <x14:cfRule type="expression" priority="28" id="{F5973EEC-B43F-4CED-9532-2FA8A9A8BB86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N7:N37</xm:sqref>
        </x14:conditionalFormatting>
        <x14:conditionalFormatting xmlns:xm="http://schemas.microsoft.com/office/excel/2006/main">
          <x14:cfRule type="expression" priority="19" id="{0FC36E2F-DBFE-4799-9A7D-069D08B42C1A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G7:G37</xm:sqref>
        </x14:conditionalFormatting>
        <x14:conditionalFormatting xmlns:xm="http://schemas.microsoft.com/office/excel/2006/main">
          <x14:cfRule type="expression" priority="16" id="{9F45F0BC-D25D-4F25-B0C1-D671A93AFD6C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J7:J37</xm:sqref>
        </x14:conditionalFormatting>
        <x14:conditionalFormatting xmlns:xm="http://schemas.microsoft.com/office/excel/2006/main">
          <x14:cfRule type="expression" priority="13" id="{A6971B60-3A51-474E-9F9B-CDE72D4E61F0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O7:O37</xm:sqref>
        </x14:conditionalFormatting>
        <x14:conditionalFormatting xmlns:xm="http://schemas.microsoft.com/office/excel/2006/main">
          <x14:cfRule type="expression" priority="3" id="{67AF5A0B-50B2-44BE-A8FD-DA5F18AF15AE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C7:C37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F64D1-B8C5-4999-B7B2-7CBF7CEB8423}">
  <sheetPr>
    <pageSetUpPr fitToPage="1"/>
  </sheetPr>
  <dimension ref="A1:T45"/>
  <sheetViews>
    <sheetView view="pageBreakPreview" zoomScale="70" zoomScaleNormal="100" zoomScaleSheetLayoutView="70" workbookViewId="0">
      <selection activeCell="B7" sqref="B7"/>
    </sheetView>
  </sheetViews>
  <sheetFormatPr defaultColWidth="8.75" defaultRowHeight="15.75" x14ac:dyDescent="0.4"/>
  <cols>
    <col min="1" max="1" width="8.75" style="6" customWidth="1"/>
    <col min="2" max="2" width="20.75" style="89" customWidth="1"/>
    <col min="3" max="3" width="8.125" style="6" customWidth="1"/>
    <col min="4" max="4" width="10.75" style="6" customWidth="1"/>
    <col min="5" max="7" width="8.75" style="6" customWidth="1"/>
    <col min="8" max="8" width="10.75" style="6" customWidth="1"/>
    <col min="9" max="10" width="8.75" style="6" customWidth="1"/>
    <col min="11" max="11" width="8.75" style="6"/>
    <col min="12" max="12" width="10.75" style="6" customWidth="1"/>
    <col min="13" max="15" width="8.75" style="6"/>
    <col min="16" max="16" width="12.875" style="6" customWidth="1"/>
    <col min="17" max="17" width="23.75" style="89" customWidth="1"/>
    <col min="18" max="19" width="8.75" style="6"/>
    <col min="20" max="20" width="12.75" style="6" customWidth="1"/>
    <col min="21" max="21" width="18.25" style="6" customWidth="1"/>
    <col min="22" max="22" width="20.125" style="6" customWidth="1"/>
    <col min="23" max="16384" width="8.75" style="6"/>
  </cols>
  <sheetData>
    <row r="1" spans="1:20" ht="20.25" thickBot="1" x14ac:dyDescent="0.45">
      <c r="A1" s="32" t="s">
        <v>41</v>
      </c>
    </row>
    <row r="2" spans="1:20" ht="18" customHeight="1" thickBot="1" x14ac:dyDescent="0.45">
      <c r="A2" s="142">
        <v>2026</v>
      </c>
      <c r="B2" s="89" t="s">
        <v>0</v>
      </c>
      <c r="D2" s="185" t="s">
        <v>28</v>
      </c>
      <c r="E2" s="192" t="s">
        <v>29</v>
      </c>
      <c r="F2" s="193"/>
      <c r="H2" s="189" t="str">
        <f>IF(年間計画!A5="","",年間計画!A5)</f>
        <v/>
      </c>
      <c r="I2" s="190"/>
      <c r="J2" s="191"/>
    </row>
    <row r="3" spans="1:20" ht="18.600000000000001" customHeight="1" thickBot="1" x14ac:dyDescent="0.45">
      <c r="A3" s="141">
        <v>12</v>
      </c>
      <c r="B3" s="89" t="s">
        <v>1</v>
      </c>
      <c r="D3" s="186"/>
      <c r="E3" s="187" t="s">
        <v>64</v>
      </c>
      <c r="F3" s="188"/>
      <c r="H3" s="189" t="str">
        <f>IF(年間計画!F5="","",年間計画!F5)</f>
        <v/>
      </c>
      <c r="I3" s="190"/>
      <c r="J3" s="191"/>
      <c r="K3" s="6" t="s">
        <v>32</v>
      </c>
    </row>
    <row r="4" spans="1:20" ht="18.600000000000001" customHeight="1" thickBot="1" x14ac:dyDescent="0.45">
      <c r="A4" s="11"/>
      <c r="F4" s="12"/>
      <c r="G4" s="8"/>
      <c r="H4" s="9"/>
      <c r="R4" s="10"/>
      <c r="S4" s="10"/>
      <c r="T4" s="10"/>
    </row>
    <row r="5" spans="1:20" ht="19.899999999999999" customHeight="1" thickBot="1" x14ac:dyDescent="0.45">
      <c r="D5" s="194" t="s">
        <v>72</v>
      </c>
      <c r="E5" s="195"/>
      <c r="F5" s="195"/>
      <c r="G5" s="196"/>
      <c r="H5" s="197" t="s">
        <v>73</v>
      </c>
      <c r="I5" s="198"/>
      <c r="J5" s="199"/>
      <c r="K5" s="18"/>
      <c r="L5" s="182" t="s">
        <v>74</v>
      </c>
      <c r="M5" s="183"/>
      <c r="N5" s="183"/>
      <c r="O5" s="184"/>
      <c r="P5" s="14"/>
    </row>
    <row r="6" spans="1:20" ht="18" customHeight="1" thickBot="1" x14ac:dyDescent="0.45">
      <c r="A6" s="20"/>
      <c r="B6" s="92" t="s">
        <v>30</v>
      </c>
      <c r="C6" s="62" t="s">
        <v>65</v>
      </c>
      <c r="D6" s="17" t="s">
        <v>22</v>
      </c>
      <c r="E6" s="34" t="s">
        <v>42</v>
      </c>
      <c r="F6" s="34" t="s">
        <v>43</v>
      </c>
      <c r="G6" s="114" t="s">
        <v>67</v>
      </c>
      <c r="H6" s="17" t="s">
        <v>22</v>
      </c>
      <c r="I6" s="34" t="s">
        <v>42</v>
      </c>
      <c r="J6" s="41" t="s">
        <v>43</v>
      </c>
      <c r="K6" s="9"/>
      <c r="L6" s="129" t="s">
        <v>22</v>
      </c>
      <c r="M6" s="130" t="s">
        <v>42</v>
      </c>
      <c r="N6" s="130" t="s">
        <v>43</v>
      </c>
      <c r="O6" s="114" t="s">
        <v>68</v>
      </c>
      <c r="P6" s="21" t="s">
        <v>20</v>
      </c>
      <c r="Q6" s="90" t="s">
        <v>21</v>
      </c>
    </row>
    <row r="7" spans="1:20" ht="18" customHeight="1" x14ac:dyDescent="0.4">
      <c r="A7" s="22">
        <f>DATE(A2,A3,1)</f>
        <v>46357</v>
      </c>
      <c r="B7" s="93"/>
      <c r="C7" s="43"/>
      <c r="D7" s="48"/>
      <c r="E7" s="40"/>
      <c r="F7" s="110"/>
      <c r="G7" s="143" t="str">
        <f>IF(F7="", "", (TEXT(F7, "0!:00") - TEXT(E7, "0!:00")))</f>
        <v/>
      </c>
      <c r="H7" s="112"/>
      <c r="I7" s="40"/>
      <c r="J7" s="42"/>
      <c r="K7" s="19"/>
      <c r="L7" s="145" t="str">
        <f>IF(H7="",D7&amp;"",H7&amp;"")</f>
        <v/>
      </c>
      <c r="M7" s="146" t="str">
        <f>IF(L7="休養日","",IF(I7="",IF(E7="","",E7),IF(I7="","",I7)))</f>
        <v/>
      </c>
      <c r="N7" s="146" t="str">
        <f>IF(L7="休養日","",IF(J7="",IF(F7="","",F7),IF(J7="","",J7)))</f>
        <v/>
      </c>
      <c r="O7" s="143" t="str">
        <f>IF(L7="休養日","",IF(N7="", "", (TEXT(N7, "0!:00") - TEXT(M7, "0!:00"))))</f>
        <v/>
      </c>
      <c r="P7" s="126"/>
      <c r="Q7" s="64"/>
    </row>
    <row r="8" spans="1:20" ht="18" customHeight="1" x14ac:dyDescent="0.4">
      <c r="A8" s="23">
        <f>A7+1</f>
        <v>46358</v>
      </c>
      <c r="B8" s="94"/>
      <c r="C8" s="44"/>
      <c r="D8" s="48"/>
      <c r="E8" s="40"/>
      <c r="F8" s="110"/>
      <c r="G8" s="54" t="str">
        <f t="shared" ref="G8:G37" si="0">IF(F8="", "", (TEXT(F8, "0!:00") - TEXT(E8, "0!:00")))</f>
        <v/>
      </c>
      <c r="H8" s="112"/>
      <c r="I8" s="40"/>
      <c r="J8" s="42"/>
      <c r="K8" s="19"/>
      <c r="L8" s="49" t="str">
        <f t="shared" ref="L8:L37" si="1">IF(H8="",D8&amp;"",H8&amp;"")</f>
        <v/>
      </c>
      <c r="M8" s="40" t="str">
        <f t="shared" ref="M8:M37" si="2">IF(L8="休養日","",IF(I8="",IF(E8="","",E8),IF(I8="","",I8)))</f>
        <v/>
      </c>
      <c r="N8" s="40" t="str">
        <f t="shared" ref="N8:N37" si="3">IF(L8="休養日","",IF(J8="",IF(F8="","",F8),IF(J8="","",J8)))</f>
        <v/>
      </c>
      <c r="O8" s="54" t="str">
        <f t="shared" ref="O8:O37" si="4">IF(L8="休養日","",IF(N8="", "", (TEXT(N8, "0!:00") - TEXT(M8, "0!:00"))))</f>
        <v/>
      </c>
      <c r="P8" s="127"/>
      <c r="Q8" s="63"/>
    </row>
    <row r="9" spans="1:20" ht="18" customHeight="1" x14ac:dyDescent="0.4">
      <c r="A9" s="23">
        <f t="shared" ref="A9:A37" si="5">A8+1</f>
        <v>46359</v>
      </c>
      <c r="B9" s="94"/>
      <c r="C9" s="44"/>
      <c r="D9" s="48"/>
      <c r="E9" s="40"/>
      <c r="F9" s="110"/>
      <c r="G9" s="54" t="str">
        <f t="shared" si="0"/>
        <v/>
      </c>
      <c r="H9" s="112"/>
      <c r="I9" s="40"/>
      <c r="J9" s="42"/>
      <c r="K9" s="19"/>
      <c r="L9" s="49" t="str">
        <f t="shared" si="1"/>
        <v/>
      </c>
      <c r="M9" s="40" t="str">
        <f t="shared" si="2"/>
        <v/>
      </c>
      <c r="N9" s="40" t="str">
        <f t="shared" si="3"/>
        <v/>
      </c>
      <c r="O9" s="54" t="str">
        <f t="shared" si="4"/>
        <v/>
      </c>
      <c r="P9" s="127"/>
      <c r="Q9" s="63"/>
    </row>
    <row r="10" spans="1:20" ht="18" customHeight="1" x14ac:dyDescent="0.4">
      <c r="A10" s="23">
        <f t="shared" si="5"/>
        <v>46360</v>
      </c>
      <c r="B10" s="94"/>
      <c r="C10" s="44"/>
      <c r="D10" s="48"/>
      <c r="E10" s="40"/>
      <c r="F10" s="110"/>
      <c r="G10" s="54" t="str">
        <f t="shared" si="0"/>
        <v/>
      </c>
      <c r="H10" s="112"/>
      <c r="I10" s="40"/>
      <c r="J10" s="42"/>
      <c r="K10" s="19"/>
      <c r="L10" s="49" t="str">
        <f t="shared" si="1"/>
        <v/>
      </c>
      <c r="M10" s="40" t="str">
        <f t="shared" si="2"/>
        <v/>
      </c>
      <c r="N10" s="40" t="str">
        <f t="shared" si="3"/>
        <v/>
      </c>
      <c r="O10" s="54" t="str">
        <f t="shared" si="4"/>
        <v/>
      </c>
      <c r="P10" s="127"/>
      <c r="Q10" s="63"/>
      <c r="T10" s="38"/>
    </row>
    <row r="11" spans="1:20" ht="18" customHeight="1" x14ac:dyDescent="0.4">
      <c r="A11" s="23">
        <f t="shared" si="5"/>
        <v>46361</v>
      </c>
      <c r="B11" s="94"/>
      <c r="C11" s="44"/>
      <c r="D11" s="48"/>
      <c r="E11" s="40"/>
      <c r="F11" s="110"/>
      <c r="G11" s="54" t="str">
        <f t="shared" si="0"/>
        <v/>
      </c>
      <c r="H11" s="112"/>
      <c r="I11" s="40"/>
      <c r="J11" s="42"/>
      <c r="K11" s="19"/>
      <c r="L11" s="49" t="str">
        <f t="shared" si="1"/>
        <v/>
      </c>
      <c r="M11" s="40" t="str">
        <f t="shared" si="2"/>
        <v/>
      </c>
      <c r="N11" s="40" t="str">
        <f t="shared" si="3"/>
        <v/>
      </c>
      <c r="O11" s="54" t="str">
        <f t="shared" si="4"/>
        <v/>
      </c>
      <c r="P11" s="127"/>
      <c r="Q11" s="63"/>
    </row>
    <row r="12" spans="1:20" ht="18" customHeight="1" x14ac:dyDescent="0.4">
      <c r="A12" s="23">
        <f t="shared" si="5"/>
        <v>46362</v>
      </c>
      <c r="B12" s="94"/>
      <c r="C12" s="44"/>
      <c r="D12" s="48"/>
      <c r="E12" s="40"/>
      <c r="F12" s="110"/>
      <c r="G12" s="54" t="str">
        <f t="shared" si="0"/>
        <v/>
      </c>
      <c r="H12" s="112"/>
      <c r="I12" s="40"/>
      <c r="J12" s="42"/>
      <c r="K12" s="19"/>
      <c r="L12" s="49" t="str">
        <f t="shared" si="1"/>
        <v/>
      </c>
      <c r="M12" s="40" t="str">
        <f t="shared" si="2"/>
        <v/>
      </c>
      <c r="N12" s="40" t="str">
        <f t="shared" si="3"/>
        <v/>
      </c>
      <c r="O12" s="54" t="str">
        <f t="shared" si="4"/>
        <v/>
      </c>
      <c r="P12" s="127"/>
      <c r="Q12" s="63"/>
    </row>
    <row r="13" spans="1:20" ht="18" customHeight="1" x14ac:dyDescent="0.4">
      <c r="A13" s="23">
        <f t="shared" si="5"/>
        <v>46363</v>
      </c>
      <c r="B13" s="94"/>
      <c r="C13" s="44"/>
      <c r="D13" s="48"/>
      <c r="E13" s="40"/>
      <c r="F13" s="110"/>
      <c r="G13" s="54" t="str">
        <f t="shared" si="0"/>
        <v/>
      </c>
      <c r="H13" s="112"/>
      <c r="I13" s="40"/>
      <c r="J13" s="42"/>
      <c r="K13" s="19"/>
      <c r="L13" s="49" t="str">
        <f t="shared" si="1"/>
        <v/>
      </c>
      <c r="M13" s="40" t="str">
        <f t="shared" si="2"/>
        <v/>
      </c>
      <c r="N13" s="40" t="str">
        <f t="shared" si="3"/>
        <v/>
      </c>
      <c r="O13" s="54" t="str">
        <f t="shared" si="4"/>
        <v/>
      </c>
      <c r="P13" s="127"/>
      <c r="Q13" s="63"/>
      <c r="T13" s="39"/>
    </row>
    <row r="14" spans="1:20" ht="18" customHeight="1" x14ac:dyDescent="0.4">
      <c r="A14" s="23">
        <f t="shared" si="5"/>
        <v>46364</v>
      </c>
      <c r="B14" s="94"/>
      <c r="C14" s="44"/>
      <c r="D14" s="48"/>
      <c r="E14" s="40"/>
      <c r="F14" s="110"/>
      <c r="G14" s="54" t="str">
        <f t="shared" si="0"/>
        <v/>
      </c>
      <c r="H14" s="112"/>
      <c r="I14" s="40"/>
      <c r="J14" s="42"/>
      <c r="K14" s="19"/>
      <c r="L14" s="49" t="str">
        <f t="shared" si="1"/>
        <v/>
      </c>
      <c r="M14" s="40" t="str">
        <f t="shared" si="2"/>
        <v/>
      </c>
      <c r="N14" s="40" t="str">
        <f t="shared" si="3"/>
        <v/>
      </c>
      <c r="O14" s="54" t="str">
        <f t="shared" si="4"/>
        <v/>
      </c>
      <c r="P14" s="127"/>
      <c r="Q14" s="63"/>
      <c r="T14" s="16"/>
    </row>
    <row r="15" spans="1:20" ht="18" customHeight="1" x14ac:dyDescent="0.4">
      <c r="A15" s="23">
        <f t="shared" si="5"/>
        <v>46365</v>
      </c>
      <c r="B15" s="94"/>
      <c r="C15" s="44"/>
      <c r="D15" s="48"/>
      <c r="E15" s="40"/>
      <c r="F15" s="110"/>
      <c r="G15" s="54" t="str">
        <f t="shared" si="0"/>
        <v/>
      </c>
      <c r="H15" s="112"/>
      <c r="I15" s="40"/>
      <c r="J15" s="42"/>
      <c r="K15" s="19"/>
      <c r="L15" s="49" t="str">
        <f t="shared" si="1"/>
        <v/>
      </c>
      <c r="M15" s="40" t="str">
        <f t="shared" si="2"/>
        <v/>
      </c>
      <c r="N15" s="40" t="str">
        <f t="shared" si="3"/>
        <v/>
      </c>
      <c r="O15" s="54" t="str">
        <f t="shared" si="4"/>
        <v/>
      </c>
      <c r="P15" s="127"/>
      <c r="Q15" s="63"/>
    </row>
    <row r="16" spans="1:20" ht="18" customHeight="1" x14ac:dyDescent="0.4">
      <c r="A16" s="23">
        <f t="shared" si="5"/>
        <v>46366</v>
      </c>
      <c r="B16" s="94"/>
      <c r="C16" s="44"/>
      <c r="D16" s="48"/>
      <c r="E16" s="40"/>
      <c r="F16" s="110"/>
      <c r="G16" s="54" t="str">
        <f t="shared" si="0"/>
        <v/>
      </c>
      <c r="H16" s="112"/>
      <c r="I16" s="40"/>
      <c r="J16" s="42"/>
      <c r="K16" s="19"/>
      <c r="L16" s="49" t="str">
        <f t="shared" si="1"/>
        <v/>
      </c>
      <c r="M16" s="40" t="str">
        <f t="shared" si="2"/>
        <v/>
      </c>
      <c r="N16" s="40" t="str">
        <f t="shared" si="3"/>
        <v/>
      </c>
      <c r="O16" s="54" t="str">
        <f t="shared" si="4"/>
        <v/>
      </c>
      <c r="P16" s="127"/>
      <c r="Q16" s="63"/>
    </row>
    <row r="17" spans="1:17" ht="18" customHeight="1" x14ac:dyDescent="0.4">
      <c r="A17" s="23">
        <f t="shared" si="5"/>
        <v>46367</v>
      </c>
      <c r="B17" s="94"/>
      <c r="C17" s="44"/>
      <c r="D17" s="48"/>
      <c r="E17" s="40"/>
      <c r="F17" s="110"/>
      <c r="G17" s="54" t="str">
        <f t="shared" si="0"/>
        <v/>
      </c>
      <c r="H17" s="112"/>
      <c r="I17" s="40"/>
      <c r="J17" s="42"/>
      <c r="K17" s="19"/>
      <c r="L17" s="49" t="str">
        <f t="shared" si="1"/>
        <v/>
      </c>
      <c r="M17" s="40" t="str">
        <f t="shared" si="2"/>
        <v/>
      </c>
      <c r="N17" s="40" t="str">
        <f t="shared" si="3"/>
        <v/>
      </c>
      <c r="O17" s="54" t="str">
        <f t="shared" si="4"/>
        <v/>
      </c>
      <c r="P17" s="127"/>
      <c r="Q17" s="63"/>
    </row>
    <row r="18" spans="1:17" ht="18" customHeight="1" x14ac:dyDescent="0.4">
      <c r="A18" s="23">
        <f t="shared" si="5"/>
        <v>46368</v>
      </c>
      <c r="B18" s="94"/>
      <c r="C18" s="44"/>
      <c r="D18" s="48"/>
      <c r="E18" s="40"/>
      <c r="F18" s="110"/>
      <c r="G18" s="54" t="str">
        <f t="shared" si="0"/>
        <v/>
      </c>
      <c r="H18" s="112"/>
      <c r="I18" s="40"/>
      <c r="J18" s="42"/>
      <c r="K18" s="19"/>
      <c r="L18" s="49" t="str">
        <f t="shared" si="1"/>
        <v/>
      </c>
      <c r="M18" s="40" t="str">
        <f t="shared" si="2"/>
        <v/>
      </c>
      <c r="N18" s="40" t="str">
        <f t="shared" si="3"/>
        <v/>
      </c>
      <c r="O18" s="54" t="str">
        <f t="shared" si="4"/>
        <v/>
      </c>
      <c r="P18" s="127"/>
      <c r="Q18" s="63"/>
    </row>
    <row r="19" spans="1:17" ht="18" customHeight="1" x14ac:dyDescent="0.4">
      <c r="A19" s="23">
        <f t="shared" si="5"/>
        <v>46369</v>
      </c>
      <c r="B19" s="94"/>
      <c r="C19" s="44"/>
      <c r="D19" s="48"/>
      <c r="E19" s="40"/>
      <c r="F19" s="110"/>
      <c r="G19" s="54" t="str">
        <f t="shared" si="0"/>
        <v/>
      </c>
      <c r="H19" s="112"/>
      <c r="I19" s="40"/>
      <c r="J19" s="42"/>
      <c r="K19" s="19"/>
      <c r="L19" s="49" t="str">
        <f t="shared" si="1"/>
        <v/>
      </c>
      <c r="M19" s="40" t="str">
        <f t="shared" si="2"/>
        <v/>
      </c>
      <c r="N19" s="40" t="str">
        <f t="shared" si="3"/>
        <v/>
      </c>
      <c r="O19" s="54" t="str">
        <f t="shared" si="4"/>
        <v/>
      </c>
      <c r="P19" s="127"/>
      <c r="Q19" s="63"/>
    </row>
    <row r="20" spans="1:17" ht="18" customHeight="1" x14ac:dyDescent="0.4">
      <c r="A20" s="23">
        <f t="shared" si="5"/>
        <v>46370</v>
      </c>
      <c r="B20" s="94"/>
      <c r="C20" s="44"/>
      <c r="D20" s="48"/>
      <c r="E20" s="40"/>
      <c r="F20" s="110"/>
      <c r="G20" s="54" t="str">
        <f t="shared" si="0"/>
        <v/>
      </c>
      <c r="H20" s="112"/>
      <c r="I20" s="40"/>
      <c r="J20" s="42"/>
      <c r="K20" s="19"/>
      <c r="L20" s="49" t="str">
        <f t="shared" si="1"/>
        <v/>
      </c>
      <c r="M20" s="40" t="str">
        <f t="shared" si="2"/>
        <v/>
      </c>
      <c r="N20" s="40" t="str">
        <f t="shared" si="3"/>
        <v/>
      </c>
      <c r="O20" s="54" t="str">
        <f t="shared" si="4"/>
        <v/>
      </c>
      <c r="P20" s="127"/>
      <c r="Q20" s="63"/>
    </row>
    <row r="21" spans="1:17" ht="18" customHeight="1" x14ac:dyDescent="0.4">
      <c r="A21" s="23">
        <f t="shared" si="5"/>
        <v>46371</v>
      </c>
      <c r="B21" s="94"/>
      <c r="C21" s="44"/>
      <c r="D21" s="48"/>
      <c r="E21" s="40"/>
      <c r="F21" s="110"/>
      <c r="G21" s="54" t="str">
        <f t="shared" si="0"/>
        <v/>
      </c>
      <c r="H21" s="112"/>
      <c r="I21" s="40"/>
      <c r="J21" s="42"/>
      <c r="K21" s="19"/>
      <c r="L21" s="49" t="str">
        <f t="shared" si="1"/>
        <v/>
      </c>
      <c r="M21" s="40" t="str">
        <f t="shared" si="2"/>
        <v/>
      </c>
      <c r="N21" s="40" t="str">
        <f t="shared" si="3"/>
        <v/>
      </c>
      <c r="O21" s="54" t="str">
        <f t="shared" si="4"/>
        <v/>
      </c>
      <c r="P21" s="127"/>
      <c r="Q21" s="63"/>
    </row>
    <row r="22" spans="1:17" ht="18" customHeight="1" x14ac:dyDescent="0.4">
      <c r="A22" s="23">
        <f t="shared" si="5"/>
        <v>46372</v>
      </c>
      <c r="B22" s="94"/>
      <c r="C22" s="44"/>
      <c r="D22" s="48"/>
      <c r="E22" s="40"/>
      <c r="F22" s="110"/>
      <c r="G22" s="54" t="str">
        <f t="shared" si="0"/>
        <v/>
      </c>
      <c r="H22" s="112"/>
      <c r="I22" s="40"/>
      <c r="J22" s="42"/>
      <c r="K22" s="19"/>
      <c r="L22" s="49" t="str">
        <f t="shared" si="1"/>
        <v/>
      </c>
      <c r="M22" s="40" t="str">
        <f t="shared" si="2"/>
        <v/>
      </c>
      <c r="N22" s="40" t="str">
        <f t="shared" si="3"/>
        <v/>
      </c>
      <c r="O22" s="54" t="str">
        <f t="shared" si="4"/>
        <v/>
      </c>
      <c r="P22" s="127"/>
      <c r="Q22" s="63"/>
    </row>
    <row r="23" spans="1:17" ht="18" customHeight="1" x14ac:dyDescent="0.4">
      <c r="A23" s="23">
        <f t="shared" si="5"/>
        <v>46373</v>
      </c>
      <c r="B23" s="94"/>
      <c r="C23" s="44"/>
      <c r="D23" s="48"/>
      <c r="E23" s="40"/>
      <c r="F23" s="110"/>
      <c r="G23" s="54" t="str">
        <f t="shared" si="0"/>
        <v/>
      </c>
      <c r="H23" s="112"/>
      <c r="I23" s="40"/>
      <c r="J23" s="42"/>
      <c r="K23" s="19"/>
      <c r="L23" s="49" t="str">
        <f t="shared" si="1"/>
        <v/>
      </c>
      <c r="M23" s="40" t="str">
        <f t="shared" si="2"/>
        <v/>
      </c>
      <c r="N23" s="40" t="str">
        <f t="shared" si="3"/>
        <v/>
      </c>
      <c r="O23" s="54" t="str">
        <f t="shared" si="4"/>
        <v/>
      </c>
      <c r="P23" s="127"/>
      <c r="Q23" s="63"/>
    </row>
    <row r="24" spans="1:17" ht="18" customHeight="1" x14ac:dyDescent="0.4">
      <c r="A24" s="23">
        <f t="shared" si="5"/>
        <v>46374</v>
      </c>
      <c r="B24" s="94"/>
      <c r="C24" s="44"/>
      <c r="D24" s="48"/>
      <c r="E24" s="40"/>
      <c r="F24" s="110"/>
      <c r="G24" s="54" t="str">
        <f t="shared" si="0"/>
        <v/>
      </c>
      <c r="H24" s="112"/>
      <c r="I24" s="40"/>
      <c r="J24" s="42"/>
      <c r="K24" s="19"/>
      <c r="L24" s="49" t="str">
        <f t="shared" si="1"/>
        <v/>
      </c>
      <c r="M24" s="40" t="str">
        <f t="shared" si="2"/>
        <v/>
      </c>
      <c r="N24" s="40" t="str">
        <f t="shared" si="3"/>
        <v/>
      </c>
      <c r="O24" s="54" t="str">
        <f t="shared" si="4"/>
        <v/>
      </c>
      <c r="P24" s="127"/>
      <c r="Q24" s="63"/>
    </row>
    <row r="25" spans="1:17" ht="18" customHeight="1" x14ac:dyDescent="0.4">
      <c r="A25" s="23">
        <f t="shared" si="5"/>
        <v>46375</v>
      </c>
      <c r="B25" s="94"/>
      <c r="C25" s="44"/>
      <c r="D25" s="48"/>
      <c r="E25" s="40"/>
      <c r="F25" s="110"/>
      <c r="G25" s="54" t="str">
        <f t="shared" si="0"/>
        <v/>
      </c>
      <c r="H25" s="112"/>
      <c r="I25" s="40"/>
      <c r="J25" s="42"/>
      <c r="K25" s="19"/>
      <c r="L25" s="49" t="str">
        <f t="shared" si="1"/>
        <v/>
      </c>
      <c r="M25" s="40" t="str">
        <f t="shared" si="2"/>
        <v/>
      </c>
      <c r="N25" s="40" t="str">
        <f t="shared" si="3"/>
        <v/>
      </c>
      <c r="O25" s="54" t="str">
        <f t="shared" si="4"/>
        <v/>
      </c>
      <c r="P25" s="127"/>
      <c r="Q25" s="63"/>
    </row>
    <row r="26" spans="1:17" ht="18" customHeight="1" x14ac:dyDescent="0.4">
      <c r="A26" s="23">
        <f t="shared" si="5"/>
        <v>46376</v>
      </c>
      <c r="B26" s="94"/>
      <c r="C26" s="44"/>
      <c r="D26" s="48"/>
      <c r="E26" s="40"/>
      <c r="F26" s="110"/>
      <c r="G26" s="54" t="str">
        <f t="shared" si="0"/>
        <v/>
      </c>
      <c r="H26" s="112"/>
      <c r="I26" s="40"/>
      <c r="J26" s="42"/>
      <c r="K26" s="19"/>
      <c r="L26" s="49" t="str">
        <f t="shared" si="1"/>
        <v/>
      </c>
      <c r="M26" s="40" t="str">
        <f t="shared" si="2"/>
        <v/>
      </c>
      <c r="N26" s="40" t="str">
        <f t="shared" si="3"/>
        <v/>
      </c>
      <c r="O26" s="54" t="str">
        <f t="shared" si="4"/>
        <v/>
      </c>
      <c r="P26" s="127"/>
      <c r="Q26" s="63"/>
    </row>
    <row r="27" spans="1:17" ht="18" customHeight="1" x14ac:dyDescent="0.4">
      <c r="A27" s="23">
        <f t="shared" si="5"/>
        <v>46377</v>
      </c>
      <c r="B27" s="94"/>
      <c r="C27" s="44"/>
      <c r="D27" s="48"/>
      <c r="E27" s="40"/>
      <c r="F27" s="110"/>
      <c r="G27" s="54" t="str">
        <f t="shared" si="0"/>
        <v/>
      </c>
      <c r="H27" s="112"/>
      <c r="I27" s="40"/>
      <c r="J27" s="42"/>
      <c r="K27" s="19"/>
      <c r="L27" s="49" t="str">
        <f t="shared" si="1"/>
        <v/>
      </c>
      <c r="M27" s="40" t="str">
        <f t="shared" si="2"/>
        <v/>
      </c>
      <c r="N27" s="40" t="str">
        <f t="shared" si="3"/>
        <v/>
      </c>
      <c r="O27" s="54" t="str">
        <f t="shared" si="4"/>
        <v/>
      </c>
      <c r="P27" s="127"/>
      <c r="Q27" s="63"/>
    </row>
    <row r="28" spans="1:17" ht="18" customHeight="1" x14ac:dyDescent="0.4">
      <c r="A28" s="23">
        <f t="shared" si="5"/>
        <v>46378</v>
      </c>
      <c r="B28" s="94"/>
      <c r="C28" s="44"/>
      <c r="D28" s="48"/>
      <c r="E28" s="40"/>
      <c r="F28" s="110"/>
      <c r="G28" s="54" t="str">
        <f t="shared" si="0"/>
        <v/>
      </c>
      <c r="H28" s="112"/>
      <c r="I28" s="40"/>
      <c r="J28" s="42"/>
      <c r="K28" s="19"/>
      <c r="L28" s="49" t="str">
        <f t="shared" si="1"/>
        <v/>
      </c>
      <c r="M28" s="40" t="str">
        <f t="shared" si="2"/>
        <v/>
      </c>
      <c r="N28" s="40" t="str">
        <f t="shared" si="3"/>
        <v/>
      </c>
      <c r="O28" s="54" t="str">
        <f t="shared" si="4"/>
        <v/>
      </c>
      <c r="P28" s="127"/>
      <c r="Q28" s="63"/>
    </row>
    <row r="29" spans="1:17" ht="18" customHeight="1" x14ac:dyDescent="0.4">
      <c r="A29" s="23">
        <f t="shared" si="5"/>
        <v>46379</v>
      </c>
      <c r="B29" s="94"/>
      <c r="C29" s="44"/>
      <c r="D29" s="48"/>
      <c r="E29" s="40"/>
      <c r="F29" s="110"/>
      <c r="G29" s="54" t="str">
        <f t="shared" si="0"/>
        <v/>
      </c>
      <c r="H29" s="112"/>
      <c r="I29" s="40"/>
      <c r="J29" s="42"/>
      <c r="K29" s="19"/>
      <c r="L29" s="49" t="str">
        <f t="shared" si="1"/>
        <v/>
      </c>
      <c r="M29" s="40" t="str">
        <f t="shared" si="2"/>
        <v/>
      </c>
      <c r="N29" s="40" t="str">
        <f t="shared" si="3"/>
        <v/>
      </c>
      <c r="O29" s="54" t="str">
        <f t="shared" si="4"/>
        <v/>
      </c>
      <c r="P29" s="127"/>
      <c r="Q29" s="63"/>
    </row>
    <row r="30" spans="1:17" ht="18" customHeight="1" x14ac:dyDescent="0.4">
      <c r="A30" s="23">
        <f t="shared" si="5"/>
        <v>46380</v>
      </c>
      <c r="B30" s="94"/>
      <c r="C30" s="44"/>
      <c r="D30" s="48"/>
      <c r="E30" s="40"/>
      <c r="F30" s="110"/>
      <c r="G30" s="54" t="str">
        <f t="shared" si="0"/>
        <v/>
      </c>
      <c r="H30" s="112"/>
      <c r="I30" s="40"/>
      <c r="J30" s="42"/>
      <c r="K30" s="19"/>
      <c r="L30" s="49" t="str">
        <f t="shared" si="1"/>
        <v/>
      </c>
      <c r="M30" s="40" t="str">
        <f t="shared" si="2"/>
        <v/>
      </c>
      <c r="N30" s="40" t="str">
        <f t="shared" si="3"/>
        <v/>
      </c>
      <c r="O30" s="54" t="str">
        <f t="shared" si="4"/>
        <v/>
      </c>
      <c r="P30" s="127"/>
      <c r="Q30" s="63"/>
    </row>
    <row r="31" spans="1:17" ht="18" customHeight="1" x14ac:dyDescent="0.4">
      <c r="A31" s="23">
        <f t="shared" si="5"/>
        <v>46381</v>
      </c>
      <c r="B31" s="94"/>
      <c r="C31" s="44"/>
      <c r="D31" s="48"/>
      <c r="E31" s="40"/>
      <c r="F31" s="110"/>
      <c r="G31" s="54" t="str">
        <f t="shared" si="0"/>
        <v/>
      </c>
      <c r="H31" s="112"/>
      <c r="I31" s="40"/>
      <c r="J31" s="42"/>
      <c r="K31" s="19"/>
      <c r="L31" s="49" t="str">
        <f t="shared" si="1"/>
        <v/>
      </c>
      <c r="M31" s="40" t="str">
        <f t="shared" si="2"/>
        <v/>
      </c>
      <c r="N31" s="40" t="str">
        <f t="shared" si="3"/>
        <v/>
      </c>
      <c r="O31" s="54" t="str">
        <f t="shared" si="4"/>
        <v/>
      </c>
      <c r="P31" s="127"/>
      <c r="Q31" s="63"/>
    </row>
    <row r="32" spans="1:17" ht="18" customHeight="1" x14ac:dyDescent="0.4">
      <c r="A32" s="23">
        <f t="shared" si="5"/>
        <v>46382</v>
      </c>
      <c r="B32" s="94"/>
      <c r="C32" s="44"/>
      <c r="D32" s="48"/>
      <c r="E32" s="40"/>
      <c r="F32" s="110"/>
      <c r="G32" s="54" t="str">
        <f t="shared" si="0"/>
        <v/>
      </c>
      <c r="H32" s="112"/>
      <c r="I32" s="40"/>
      <c r="J32" s="42"/>
      <c r="K32" s="19"/>
      <c r="L32" s="49" t="str">
        <f t="shared" si="1"/>
        <v/>
      </c>
      <c r="M32" s="40" t="str">
        <f t="shared" si="2"/>
        <v/>
      </c>
      <c r="N32" s="40" t="str">
        <f t="shared" si="3"/>
        <v/>
      </c>
      <c r="O32" s="54" t="str">
        <f t="shared" si="4"/>
        <v/>
      </c>
      <c r="P32" s="127"/>
      <c r="Q32" s="63"/>
    </row>
    <row r="33" spans="1:17" ht="18" customHeight="1" x14ac:dyDescent="0.4">
      <c r="A33" s="23">
        <f t="shared" si="5"/>
        <v>46383</v>
      </c>
      <c r="B33" s="94"/>
      <c r="C33" s="44"/>
      <c r="D33" s="48"/>
      <c r="E33" s="40"/>
      <c r="F33" s="110"/>
      <c r="G33" s="54" t="str">
        <f t="shared" si="0"/>
        <v/>
      </c>
      <c r="H33" s="112"/>
      <c r="I33" s="40"/>
      <c r="J33" s="42"/>
      <c r="K33" s="19"/>
      <c r="L33" s="49" t="str">
        <f t="shared" si="1"/>
        <v/>
      </c>
      <c r="M33" s="40" t="str">
        <f t="shared" si="2"/>
        <v/>
      </c>
      <c r="N33" s="40" t="str">
        <f t="shared" si="3"/>
        <v/>
      </c>
      <c r="O33" s="54" t="str">
        <f t="shared" si="4"/>
        <v/>
      </c>
      <c r="P33" s="127"/>
      <c r="Q33" s="63"/>
    </row>
    <row r="34" spans="1:17" ht="18" customHeight="1" x14ac:dyDescent="0.4">
      <c r="A34" s="23">
        <f t="shared" si="5"/>
        <v>46384</v>
      </c>
      <c r="B34" s="94"/>
      <c r="C34" s="44"/>
      <c r="D34" s="48"/>
      <c r="E34" s="40"/>
      <c r="F34" s="110"/>
      <c r="G34" s="54" t="str">
        <f t="shared" si="0"/>
        <v/>
      </c>
      <c r="H34" s="112"/>
      <c r="I34" s="40"/>
      <c r="J34" s="42"/>
      <c r="K34" s="19"/>
      <c r="L34" s="49" t="str">
        <f t="shared" si="1"/>
        <v/>
      </c>
      <c r="M34" s="40" t="str">
        <f t="shared" si="2"/>
        <v/>
      </c>
      <c r="N34" s="40" t="str">
        <f t="shared" si="3"/>
        <v/>
      </c>
      <c r="O34" s="54" t="str">
        <f t="shared" si="4"/>
        <v/>
      </c>
      <c r="P34" s="127"/>
      <c r="Q34" s="63"/>
    </row>
    <row r="35" spans="1:17" ht="18" customHeight="1" x14ac:dyDescent="0.4">
      <c r="A35" s="23">
        <f t="shared" si="5"/>
        <v>46385</v>
      </c>
      <c r="B35" s="94"/>
      <c r="C35" s="44"/>
      <c r="D35" s="48"/>
      <c r="E35" s="40"/>
      <c r="F35" s="110"/>
      <c r="G35" s="54" t="str">
        <f t="shared" si="0"/>
        <v/>
      </c>
      <c r="H35" s="112"/>
      <c r="I35" s="40"/>
      <c r="J35" s="42"/>
      <c r="K35" s="19"/>
      <c r="L35" s="49" t="str">
        <f t="shared" si="1"/>
        <v/>
      </c>
      <c r="M35" s="40" t="str">
        <f t="shared" si="2"/>
        <v/>
      </c>
      <c r="N35" s="40" t="str">
        <f t="shared" si="3"/>
        <v/>
      </c>
      <c r="O35" s="54" t="str">
        <f t="shared" si="4"/>
        <v/>
      </c>
      <c r="P35" s="127"/>
      <c r="Q35" s="63"/>
    </row>
    <row r="36" spans="1:17" ht="18" customHeight="1" x14ac:dyDescent="0.4">
      <c r="A36" s="23">
        <f t="shared" si="5"/>
        <v>46386</v>
      </c>
      <c r="B36" s="94"/>
      <c r="C36" s="44"/>
      <c r="D36" s="48"/>
      <c r="E36" s="40"/>
      <c r="F36" s="110"/>
      <c r="G36" s="54" t="str">
        <f t="shared" si="0"/>
        <v/>
      </c>
      <c r="H36" s="112"/>
      <c r="I36" s="40"/>
      <c r="J36" s="42"/>
      <c r="K36" s="19"/>
      <c r="L36" s="49" t="str">
        <f t="shared" si="1"/>
        <v/>
      </c>
      <c r="M36" s="40" t="str">
        <f t="shared" si="2"/>
        <v/>
      </c>
      <c r="N36" s="40" t="str">
        <f t="shared" si="3"/>
        <v/>
      </c>
      <c r="O36" s="54" t="str">
        <f t="shared" si="4"/>
        <v/>
      </c>
      <c r="P36" s="127"/>
      <c r="Q36" s="63"/>
    </row>
    <row r="37" spans="1:17" ht="18" customHeight="1" thickBot="1" x14ac:dyDescent="0.45">
      <c r="A37" s="24">
        <f t="shared" si="5"/>
        <v>46387</v>
      </c>
      <c r="B37" s="95"/>
      <c r="C37" s="45"/>
      <c r="D37" s="119"/>
      <c r="E37" s="46"/>
      <c r="F37" s="111"/>
      <c r="G37" s="55" t="str">
        <f t="shared" si="0"/>
        <v/>
      </c>
      <c r="H37" s="113"/>
      <c r="I37" s="46"/>
      <c r="J37" s="47"/>
      <c r="K37" s="19"/>
      <c r="L37" s="50" t="str">
        <f t="shared" si="1"/>
        <v/>
      </c>
      <c r="M37" s="46" t="str">
        <f t="shared" si="2"/>
        <v/>
      </c>
      <c r="N37" s="46" t="str">
        <f t="shared" si="3"/>
        <v/>
      </c>
      <c r="O37" s="55" t="str">
        <f t="shared" si="4"/>
        <v/>
      </c>
      <c r="P37" s="128"/>
      <c r="Q37" s="33"/>
    </row>
    <row r="38" spans="1:17" ht="16.5" thickBot="1" x14ac:dyDescent="0.45">
      <c r="A38" s="7" t="s">
        <v>17</v>
      </c>
      <c r="B38" s="96"/>
      <c r="C38" s="13" t="s">
        <v>18</v>
      </c>
      <c r="D38" s="51">
        <f>COUNTIF($D$7:$D$37,C38)</f>
        <v>0</v>
      </c>
      <c r="G38" s="144">
        <f>SUM(G7:G37)-SUMIFS(G7:G37,D7:D37,"休養日")</f>
        <v>0</v>
      </c>
      <c r="K38" s="13" t="s">
        <v>18</v>
      </c>
      <c r="L38" s="51">
        <f>COUNTIF($L$7:$L$37,K38)</f>
        <v>0</v>
      </c>
      <c r="O38" s="144">
        <f>SUM(O7:O37)-SUMIFS(O7:O37,L7:L37,"休養日")</f>
        <v>0</v>
      </c>
    </row>
    <row r="39" spans="1:17" x14ac:dyDescent="0.4">
      <c r="B39" s="96"/>
      <c r="C39" s="13" t="s">
        <v>63</v>
      </c>
      <c r="D39" s="35">
        <f t="shared" ref="D39:D42" si="6">COUNTIF($D$7:$D$37,C39)</f>
        <v>0</v>
      </c>
      <c r="K39" s="13" t="s">
        <v>63</v>
      </c>
      <c r="L39" s="35">
        <f t="shared" ref="L39:L42" si="7">COUNTIF($L$7:$L$37,K39)</f>
        <v>0</v>
      </c>
    </row>
    <row r="40" spans="1:17" x14ac:dyDescent="0.4">
      <c r="B40" s="96"/>
      <c r="C40" s="13" t="s">
        <v>31</v>
      </c>
      <c r="D40" s="35">
        <f t="shared" si="6"/>
        <v>0</v>
      </c>
      <c r="K40" s="13" t="s">
        <v>31</v>
      </c>
      <c r="L40" s="35">
        <f t="shared" si="7"/>
        <v>0</v>
      </c>
    </row>
    <row r="41" spans="1:17" ht="16.5" thickBot="1" x14ac:dyDescent="0.45">
      <c r="B41" s="96"/>
      <c r="C41" s="13" t="s">
        <v>45</v>
      </c>
      <c r="D41" s="52">
        <f t="shared" si="6"/>
        <v>0</v>
      </c>
      <c r="K41" s="13" t="s">
        <v>45</v>
      </c>
      <c r="L41" s="52">
        <f t="shared" si="7"/>
        <v>0</v>
      </c>
    </row>
    <row r="42" spans="1:17" ht="16.5" thickBot="1" x14ac:dyDescent="0.45">
      <c r="B42" s="96"/>
      <c r="C42" s="13" t="s">
        <v>19</v>
      </c>
      <c r="D42" s="53">
        <f t="shared" si="6"/>
        <v>0</v>
      </c>
      <c r="K42" s="13" t="s">
        <v>19</v>
      </c>
      <c r="L42" s="53">
        <f t="shared" si="7"/>
        <v>0</v>
      </c>
    </row>
    <row r="43" spans="1:17" ht="16.5" thickBot="1" x14ac:dyDescent="0.45">
      <c r="B43" s="97"/>
      <c r="C43" s="30" t="s">
        <v>37</v>
      </c>
      <c r="D43" s="25">
        <f>COUNTIFS($C$7:$C$37,"休業日",$D$7:$D$37,"休養日")</f>
        <v>0</v>
      </c>
      <c r="K43" s="30" t="s">
        <v>37</v>
      </c>
      <c r="L43" s="25">
        <f>COUNTIFS($C$7:$C$37,"休業日",$L$7:$L$37,"休養日")</f>
        <v>0</v>
      </c>
    </row>
    <row r="45" spans="1:17" x14ac:dyDescent="0.4">
      <c r="B45" s="98"/>
      <c r="C45" s="7"/>
      <c r="K45" s="14"/>
      <c r="L45" s="14"/>
      <c r="M45" s="14"/>
      <c r="N45" s="14"/>
      <c r="O45" s="14"/>
      <c r="P45" s="15"/>
      <c r="Q45" s="91"/>
    </row>
  </sheetData>
  <mergeCells count="8">
    <mergeCell ref="L5:O5"/>
    <mergeCell ref="D2:D3"/>
    <mergeCell ref="E2:F2"/>
    <mergeCell ref="H2:J2"/>
    <mergeCell ref="E3:F3"/>
    <mergeCell ref="H3:J3"/>
    <mergeCell ref="D5:G5"/>
    <mergeCell ref="H5:J5"/>
  </mergeCells>
  <phoneticPr fontId="1"/>
  <conditionalFormatting sqref="A7:A37">
    <cfRule type="expression" dxfId="275" priority="68">
      <formula>WEEKDAY(A7)=7</formula>
    </cfRule>
    <cfRule type="expression" dxfId="274" priority="69">
      <formula>WEEKDAY(A7)=1</formula>
    </cfRule>
  </conditionalFormatting>
  <conditionalFormatting sqref="D7:D37">
    <cfRule type="expression" dxfId="273" priority="48">
      <formula>MONTH(A7)&lt;&gt;$A$3</formula>
    </cfRule>
    <cfRule type="expression" dxfId="272" priority="65">
      <formula>WEEKDAY(A7)=7</formula>
    </cfRule>
    <cfRule type="expression" dxfId="271" priority="66">
      <formula>WEEKDAY(A7)=1</formula>
    </cfRule>
  </conditionalFormatting>
  <conditionalFormatting sqref="E7:E37">
    <cfRule type="expression" dxfId="270" priority="47">
      <formula>MONTH(A7)&lt;&gt;$A$3</formula>
    </cfRule>
    <cfRule type="expression" dxfId="269" priority="62">
      <formula>WEEKDAY(A7)=7</formula>
    </cfRule>
    <cfRule type="expression" dxfId="268" priority="63">
      <formula>WEEKDAY(A7)=1</formula>
    </cfRule>
  </conditionalFormatting>
  <conditionalFormatting sqref="F7:F37">
    <cfRule type="expression" dxfId="267" priority="46">
      <formula>MONTH(A7)&lt;&gt;$A$3</formula>
    </cfRule>
    <cfRule type="expression" dxfId="266" priority="60">
      <formula>WEEKDAY(A7)=7</formula>
    </cfRule>
    <cfRule type="expression" dxfId="265" priority="61">
      <formula>WEEKDAY(A7)=1</formula>
    </cfRule>
  </conditionalFormatting>
  <conditionalFormatting sqref="I7:I37">
    <cfRule type="expression" dxfId="264" priority="45">
      <formula>MONTH(A7)&lt;&gt;$A$3</formula>
    </cfRule>
    <cfRule type="expression" dxfId="263" priority="57">
      <formula>WEEKDAY(A7)=7</formula>
    </cfRule>
    <cfRule type="expression" dxfId="262" priority="58">
      <formula>WEEKDAY(A7)=1</formula>
    </cfRule>
  </conditionalFormatting>
  <conditionalFormatting sqref="P7:P37">
    <cfRule type="expression" dxfId="261" priority="44">
      <formula>MONTH(A7)&lt;&gt;$A$3</formula>
    </cfRule>
    <cfRule type="expression" dxfId="260" priority="54">
      <formula>WEEKDAY(A7)=7</formula>
    </cfRule>
    <cfRule type="expression" dxfId="259" priority="55">
      <formula>WEEKDAY(A7)=1</formula>
    </cfRule>
  </conditionalFormatting>
  <conditionalFormatting sqref="Q7:Q37">
    <cfRule type="expression" dxfId="258" priority="43">
      <formula>MONTH(A7)&lt;&gt;$A$3</formula>
    </cfRule>
    <cfRule type="expression" dxfId="257" priority="51">
      <formula>WEEKDAY(A7)=7</formula>
    </cfRule>
    <cfRule type="expression" dxfId="256" priority="52">
      <formula>WEEKDAY(A7)=1</formula>
    </cfRule>
  </conditionalFormatting>
  <conditionalFormatting sqref="A7:A37">
    <cfRule type="expression" dxfId="255" priority="49">
      <formula>MONTH(A7)&lt;&gt;$A$3</formula>
    </cfRule>
  </conditionalFormatting>
  <conditionalFormatting sqref="H7:H37">
    <cfRule type="expression" dxfId="254" priority="25">
      <formula>MONTH(A7)&lt;&gt;$A$3</formula>
    </cfRule>
    <cfRule type="expression" dxfId="253" priority="41">
      <formula>WEEKDAY(A7)=7</formula>
    </cfRule>
    <cfRule type="expression" dxfId="252" priority="42">
      <formula>WEEKDAY(A7)=1</formula>
    </cfRule>
  </conditionalFormatting>
  <conditionalFormatting sqref="B7:B37">
    <cfRule type="expression" dxfId="251" priority="26">
      <formula>MONTH(A7)&lt;&gt;$A$3</formula>
    </cfRule>
    <cfRule type="expression" dxfId="250" priority="39">
      <formula>WEEKDAY(A7)=7</formula>
    </cfRule>
    <cfRule type="expression" dxfId="249" priority="40">
      <formula>WEEKDAY(A7)=1</formula>
    </cfRule>
  </conditionalFormatting>
  <conditionalFormatting sqref="L7:L37">
    <cfRule type="expression" dxfId="248" priority="24">
      <formula>MONTH(A7)&lt;&gt;$A$3</formula>
    </cfRule>
    <cfRule type="expression" dxfId="247" priority="35">
      <formula>WEEKDAY(A7)=7</formula>
    </cfRule>
    <cfRule type="expression" dxfId="246" priority="36">
      <formula>WEEKDAY(A7)=1</formula>
    </cfRule>
  </conditionalFormatting>
  <conditionalFormatting sqref="M7:M37">
    <cfRule type="expression" dxfId="245" priority="23">
      <formula>MONTH(A7)&lt;&gt;$A$3</formula>
    </cfRule>
    <cfRule type="expression" dxfId="244" priority="32">
      <formula>WEEKDAY(A7)=7</formula>
    </cfRule>
    <cfRule type="expression" dxfId="243" priority="33">
      <formula>WEEKDAY(A7)=1</formula>
    </cfRule>
  </conditionalFormatting>
  <conditionalFormatting sqref="N7:N37">
    <cfRule type="expression" dxfId="242" priority="22">
      <formula>MONTH(A7)&lt;&gt;$A$3</formula>
    </cfRule>
    <cfRule type="expression" dxfId="241" priority="29">
      <formula>WEEKDAY(A7)=7</formula>
    </cfRule>
    <cfRule type="expression" dxfId="240" priority="30">
      <formula>WEEKDAY(A7)=1</formula>
    </cfRule>
  </conditionalFormatting>
  <conditionalFormatting sqref="G7:G37">
    <cfRule type="expression" dxfId="239" priority="2">
      <formula>IF(AND(C7="休業日",D7="練習",G7&gt;0.1666668),TRUE,IF(AND(C7="",D7="練習",G7&gt;0.0833334),TRUE,FALSE))</formula>
    </cfRule>
    <cfRule type="expression" dxfId="238" priority="10">
      <formula>MONTH(A7)&lt;&gt;$A$3</formula>
    </cfRule>
    <cfRule type="expression" dxfId="237" priority="20">
      <formula>WEEKDAY(A7)=7</formula>
    </cfRule>
    <cfRule type="expression" dxfId="236" priority="21">
      <formula>WEEKDAY(A7)=1</formula>
    </cfRule>
  </conditionalFormatting>
  <conditionalFormatting sqref="J7:J37">
    <cfRule type="expression" dxfId="235" priority="11">
      <formula>MONTH(A7)&lt;&gt;$A$3</formula>
    </cfRule>
    <cfRule type="expression" dxfId="234" priority="17">
      <formula>WEEKDAY(A7)=7</formula>
    </cfRule>
    <cfRule type="expression" dxfId="233" priority="18">
      <formula>WEEKDAY(A7)=1</formula>
    </cfRule>
  </conditionalFormatting>
  <conditionalFormatting sqref="O7:O37">
    <cfRule type="expression" dxfId="232" priority="1">
      <formula>IF(AND(C7="休業日",L7="練習",O7&gt;0.1666668),TRUE,IF(AND(C7="",L7="練習",O7&gt;0.0833334),TRUE,FALSE))</formula>
    </cfRule>
    <cfRule type="expression" dxfId="231" priority="12">
      <formula>MONTH(A7)&lt;&gt;$A$3</formula>
    </cfRule>
    <cfRule type="expression" dxfId="230" priority="14">
      <formula>WEEKDAY(A7)=7</formula>
    </cfRule>
    <cfRule type="expression" dxfId="229" priority="15">
      <formula>WEEKDAY(A7)=1</formula>
    </cfRule>
  </conditionalFormatting>
  <conditionalFormatting sqref="D7:G37">
    <cfRule type="expression" dxfId="228" priority="9">
      <formula>$D7="休養日"</formula>
    </cfRule>
  </conditionalFormatting>
  <conditionalFormatting sqref="H7:J37">
    <cfRule type="expression" dxfId="227" priority="8">
      <formula>$H7="休養日"</formula>
    </cfRule>
  </conditionalFormatting>
  <conditionalFormatting sqref="L7:O37">
    <cfRule type="expression" dxfId="226" priority="7">
      <formula>$L7="休養日"</formula>
    </cfRule>
  </conditionalFormatting>
  <conditionalFormatting sqref="C7:C37">
    <cfRule type="expression" dxfId="225" priority="4">
      <formula>MONTH(A7)&lt;&gt;$A$3</formula>
    </cfRule>
    <cfRule type="expression" dxfId="224" priority="5">
      <formula>WEEKDAY(A7)=7</formula>
    </cfRule>
    <cfRule type="expression" dxfId="223" priority="6">
      <formula>WEEKDAY(A7)=1</formula>
    </cfRule>
  </conditionalFormatting>
  <dataValidations count="6">
    <dataValidation type="list" allowBlank="1" showInputMessage="1" showErrorMessage="1" sqref="H7:H37 D7:D37" xr:uid="{195EAD02-4093-41E2-B63B-BAC5486C5DFA}">
      <formula1>"練習,練習試合等,公式戦,その他,休養日"</formula1>
    </dataValidation>
    <dataValidation type="custom" allowBlank="1" showInputMessage="1" showErrorMessage="1" sqref="G7:G37" xr:uid="{20C7B0C3-7910-400A-8E87-04D79E2207C7}">
      <formula1>IF($D7="休養日",FALSE,TRUE)</formula1>
    </dataValidation>
    <dataValidation type="custom" showInputMessage="1" showErrorMessage="1" sqref="I7:J37" xr:uid="{7836CDEF-F632-43D8-81BD-AE63CCE72B53}">
      <formula1>IF($H7="休養日",FALSE,IF(I7&gt;=2400,FALSE,IF(MOD(I7,100)&gt;=60,FALSE,TRUE)))</formula1>
    </dataValidation>
    <dataValidation type="custom" allowBlank="1" showInputMessage="1" showErrorMessage="1" sqref="M7:O37" xr:uid="{B877FE9B-7B75-4223-AFD5-578E5EFCC340}">
      <formula1>IF($L7="休養日",FALSE,TRUE)</formula1>
    </dataValidation>
    <dataValidation type="list" allowBlank="1" showInputMessage="1" showErrorMessage="1" sqref="C7:C37" xr:uid="{03454221-3A76-41AE-A669-83A4736ED350}">
      <formula1>"休業日,　"</formula1>
    </dataValidation>
    <dataValidation type="custom" showInputMessage="1" showErrorMessage="1" sqref="E7:F37" xr:uid="{DC195200-DD22-4FF6-9195-55F452FEDD59}">
      <formula1>IF(OR($D7="休養日",$D7=""),FALSE,IF(E7&gt;=2400,FALSE,IF(MOD(E7,100)&gt;=60,FALSE,TRUE)))</formula1>
    </dataValidation>
  </dataValidations>
  <pageMargins left="0.70866141732283472" right="0.70866141732283472" top="0.55118110236220474" bottom="0.55118110236220474" header="0.31496062992125984" footer="0.31496062992125984"/>
  <pageSetup paperSize="9" scale="6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F018ACF5-73D1-402E-BFD4-002AED27D93B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E7:E37</xm:sqref>
        </x14:conditionalFormatting>
        <x14:conditionalFormatting xmlns:xm="http://schemas.microsoft.com/office/excel/2006/main">
          <x14:cfRule type="expression" priority="67" id="{D650D61B-3CA1-4AAE-B31B-2EB9B3FBB591}">
            <xm:f>COUNTIF('祝日（4月～12月）'!$B$2:$B$21,$A7)=1</xm:f>
            <x14:dxf>
              <font>
                <b/>
                <i val="0"/>
                <color rgb="FFFF0000"/>
              </font>
              <fill>
                <patternFill>
                  <bgColor rgb="FFFFCCFF"/>
                </patternFill>
              </fill>
            </x14:dxf>
          </x14:cfRule>
          <xm:sqref>A7:A37</xm:sqref>
        </x14:conditionalFormatting>
        <x14:conditionalFormatting xmlns:xm="http://schemas.microsoft.com/office/excel/2006/main">
          <x14:cfRule type="expression" priority="64" id="{2F9C56C3-DDCA-4360-8A98-859004EB7FA9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xpression" priority="59" id="{1345D0E5-8882-4996-921B-A155E373E865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F7:F37</xm:sqref>
        </x14:conditionalFormatting>
        <x14:conditionalFormatting xmlns:xm="http://schemas.microsoft.com/office/excel/2006/main">
          <x14:cfRule type="expression" priority="56" id="{306E304F-DE53-4F20-AE67-1BBFF574EB81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I7:I37</xm:sqref>
        </x14:conditionalFormatting>
        <x14:conditionalFormatting xmlns:xm="http://schemas.microsoft.com/office/excel/2006/main">
          <x14:cfRule type="expression" priority="53" id="{18A64724-7F0A-45A5-997D-A625BD1FBDE6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P7:P37</xm:sqref>
        </x14:conditionalFormatting>
        <x14:conditionalFormatting xmlns:xm="http://schemas.microsoft.com/office/excel/2006/main">
          <x14:cfRule type="expression" priority="50" id="{DC974FAB-7B9B-48AC-89B5-CC07194E7C9A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Q7:Q37</xm:sqref>
        </x14:conditionalFormatting>
        <x14:conditionalFormatting xmlns:xm="http://schemas.microsoft.com/office/excel/2006/main">
          <x14:cfRule type="expression" priority="37" id="{2F5F780D-14F3-49BF-8F70-C7A1670F2C52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H7:H37</xm:sqref>
        </x14:conditionalFormatting>
        <x14:conditionalFormatting xmlns:xm="http://schemas.microsoft.com/office/excel/2006/main">
          <x14:cfRule type="expression" priority="38" id="{889919FB-95E8-4BE1-A34F-1C82E000CA79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B7:B37</xm:sqref>
        </x14:conditionalFormatting>
        <x14:conditionalFormatting xmlns:xm="http://schemas.microsoft.com/office/excel/2006/main">
          <x14:cfRule type="expression" priority="34" id="{04BAD62F-D4E9-4E4B-9374-941AF5B1A44B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L7:L37</xm:sqref>
        </x14:conditionalFormatting>
        <x14:conditionalFormatting xmlns:xm="http://schemas.microsoft.com/office/excel/2006/main">
          <x14:cfRule type="expression" priority="31" id="{D294AA25-39F4-421E-9987-22E34C2C40E9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M7:M37</xm:sqref>
        </x14:conditionalFormatting>
        <x14:conditionalFormatting xmlns:xm="http://schemas.microsoft.com/office/excel/2006/main">
          <x14:cfRule type="expression" priority="28" id="{F63A5F21-67A2-4A55-9702-3A671C5BF9C9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N7:N37</xm:sqref>
        </x14:conditionalFormatting>
        <x14:conditionalFormatting xmlns:xm="http://schemas.microsoft.com/office/excel/2006/main">
          <x14:cfRule type="expression" priority="19" id="{7E502F3D-A35F-45E9-945F-A7ECEA76E225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G7:G37</xm:sqref>
        </x14:conditionalFormatting>
        <x14:conditionalFormatting xmlns:xm="http://schemas.microsoft.com/office/excel/2006/main">
          <x14:cfRule type="expression" priority="16" id="{7148A79A-3931-45C7-8767-A9AA8679FB8A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J7:J37</xm:sqref>
        </x14:conditionalFormatting>
        <x14:conditionalFormatting xmlns:xm="http://schemas.microsoft.com/office/excel/2006/main">
          <x14:cfRule type="expression" priority="13" id="{A93213CE-828D-4687-9984-BC26FCE25160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O7:O37</xm:sqref>
        </x14:conditionalFormatting>
        <x14:conditionalFormatting xmlns:xm="http://schemas.microsoft.com/office/excel/2006/main">
          <x14:cfRule type="expression" priority="3" id="{17352BBC-34B8-468F-9A6E-84E7E0CBFFF7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C7:C37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FCDE9-B115-48E0-8749-5E15C02F2CEF}">
  <sheetPr>
    <pageSetUpPr fitToPage="1"/>
  </sheetPr>
  <dimension ref="A1:T45"/>
  <sheetViews>
    <sheetView view="pageBreakPreview" zoomScale="70" zoomScaleNormal="100" zoomScaleSheetLayoutView="70" workbookViewId="0">
      <selection activeCell="B7" sqref="B7"/>
    </sheetView>
  </sheetViews>
  <sheetFormatPr defaultColWidth="8.75" defaultRowHeight="15.75" x14ac:dyDescent="0.4"/>
  <cols>
    <col min="1" max="1" width="8.75" style="6" customWidth="1"/>
    <col min="2" max="2" width="20.75" style="89" customWidth="1"/>
    <col min="3" max="3" width="8.125" style="6" customWidth="1"/>
    <col min="4" max="4" width="10.75" style="6" customWidth="1"/>
    <col min="5" max="7" width="8.75" style="6" customWidth="1"/>
    <col min="8" max="8" width="10.75" style="6" customWidth="1"/>
    <col min="9" max="10" width="8.75" style="6" customWidth="1"/>
    <col min="11" max="11" width="8.75" style="6"/>
    <col min="12" max="12" width="10.75" style="6" customWidth="1"/>
    <col min="13" max="15" width="8.75" style="6"/>
    <col min="16" max="16" width="12.875" style="6" customWidth="1"/>
    <col min="17" max="17" width="23.75" style="89" customWidth="1"/>
    <col min="18" max="19" width="8.75" style="6"/>
    <col min="20" max="20" width="12.75" style="6" customWidth="1"/>
    <col min="21" max="21" width="18.25" style="6" customWidth="1"/>
    <col min="22" max="22" width="20.125" style="6" customWidth="1"/>
    <col min="23" max="16384" width="8.75" style="6"/>
  </cols>
  <sheetData>
    <row r="1" spans="1:20" ht="20.25" thickBot="1" x14ac:dyDescent="0.45">
      <c r="A1" s="32" t="s">
        <v>41</v>
      </c>
    </row>
    <row r="2" spans="1:20" ht="18" customHeight="1" thickBot="1" x14ac:dyDescent="0.45">
      <c r="A2" s="142">
        <v>2027</v>
      </c>
      <c r="B2" s="89" t="s">
        <v>0</v>
      </c>
      <c r="D2" s="185" t="s">
        <v>28</v>
      </c>
      <c r="E2" s="192" t="s">
        <v>29</v>
      </c>
      <c r="F2" s="193"/>
      <c r="H2" s="189" t="str">
        <f>IF(年間計画!A5="","",年間計画!A5)</f>
        <v/>
      </c>
      <c r="I2" s="190"/>
      <c r="J2" s="191"/>
    </row>
    <row r="3" spans="1:20" ht="18.600000000000001" customHeight="1" thickBot="1" x14ac:dyDescent="0.45">
      <c r="A3" s="141">
        <v>1</v>
      </c>
      <c r="B3" s="89" t="s">
        <v>1</v>
      </c>
      <c r="D3" s="186"/>
      <c r="E3" s="187" t="s">
        <v>64</v>
      </c>
      <c r="F3" s="188"/>
      <c r="H3" s="189" t="str">
        <f>IF(年間計画!F5="","",年間計画!F5)</f>
        <v/>
      </c>
      <c r="I3" s="190"/>
      <c r="J3" s="191"/>
      <c r="K3" s="6" t="s">
        <v>32</v>
      </c>
    </row>
    <row r="4" spans="1:20" ht="18.600000000000001" customHeight="1" thickBot="1" x14ac:dyDescent="0.45">
      <c r="A4" s="11"/>
      <c r="F4" s="12"/>
      <c r="G4" s="8"/>
      <c r="H4" s="9"/>
      <c r="R4" s="10"/>
      <c r="S4" s="10"/>
      <c r="T4" s="10"/>
    </row>
    <row r="5" spans="1:20" ht="19.899999999999999" customHeight="1" thickBot="1" x14ac:dyDescent="0.45">
      <c r="D5" s="194" t="s">
        <v>72</v>
      </c>
      <c r="E5" s="195"/>
      <c r="F5" s="195"/>
      <c r="G5" s="196"/>
      <c r="H5" s="197" t="s">
        <v>73</v>
      </c>
      <c r="I5" s="198"/>
      <c r="J5" s="199"/>
      <c r="K5" s="18"/>
      <c r="L5" s="182" t="s">
        <v>74</v>
      </c>
      <c r="M5" s="183"/>
      <c r="N5" s="183"/>
      <c r="O5" s="184"/>
      <c r="P5" s="14"/>
    </row>
    <row r="6" spans="1:20" ht="18" customHeight="1" thickBot="1" x14ac:dyDescent="0.45">
      <c r="A6" s="20"/>
      <c r="B6" s="92" t="s">
        <v>30</v>
      </c>
      <c r="C6" s="62" t="s">
        <v>65</v>
      </c>
      <c r="D6" s="17" t="s">
        <v>22</v>
      </c>
      <c r="E6" s="34" t="s">
        <v>42</v>
      </c>
      <c r="F6" s="34" t="s">
        <v>43</v>
      </c>
      <c r="G6" s="114" t="s">
        <v>67</v>
      </c>
      <c r="H6" s="17" t="s">
        <v>22</v>
      </c>
      <c r="I6" s="34" t="s">
        <v>42</v>
      </c>
      <c r="J6" s="41" t="s">
        <v>43</v>
      </c>
      <c r="K6" s="9"/>
      <c r="L6" s="129" t="s">
        <v>22</v>
      </c>
      <c r="M6" s="130" t="s">
        <v>42</v>
      </c>
      <c r="N6" s="130" t="s">
        <v>43</v>
      </c>
      <c r="O6" s="114" t="s">
        <v>68</v>
      </c>
      <c r="P6" s="21" t="s">
        <v>20</v>
      </c>
      <c r="Q6" s="90" t="s">
        <v>21</v>
      </c>
    </row>
    <row r="7" spans="1:20" ht="18" customHeight="1" x14ac:dyDescent="0.4">
      <c r="A7" s="22">
        <f>DATE(A2,A3,1)</f>
        <v>46388</v>
      </c>
      <c r="B7" s="93"/>
      <c r="C7" s="43"/>
      <c r="D7" s="48"/>
      <c r="E7" s="40"/>
      <c r="F7" s="110"/>
      <c r="G7" s="143" t="str">
        <f>IF(F7="", "", (TEXT(F7, "0!:00") - TEXT(E7, "0!:00")))</f>
        <v/>
      </c>
      <c r="H7" s="112"/>
      <c r="I7" s="40"/>
      <c r="J7" s="42"/>
      <c r="K7" s="19"/>
      <c r="L7" s="145" t="str">
        <f>IF(H7="",D7&amp;"",H7&amp;"")</f>
        <v/>
      </c>
      <c r="M7" s="146" t="str">
        <f>IF(L7="休養日","",IF(I7="",IF(E7="","",E7),IF(I7="","",I7)))</f>
        <v/>
      </c>
      <c r="N7" s="146" t="str">
        <f>IF(L7="休養日","",IF(J7="",IF(F7="","",F7),IF(J7="","",J7)))</f>
        <v/>
      </c>
      <c r="O7" s="143" t="str">
        <f>IF(L7="休養日","",IF(N7="", "", (TEXT(N7, "0!:00") - TEXT(M7, "0!:00"))))</f>
        <v/>
      </c>
      <c r="P7" s="126"/>
      <c r="Q7" s="64"/>
    </row>
    <row r="8" spans="1:20" ht="18" customHeight="1" x14ac:dyDescent="0.4">
      <c r="A8" s="23">
        <f>A7+1</f>
        <v>46389</v>
      </c>
      <c r="B8" s="94"/>
      <c r="C8" s="44"/>
      <c r="D8" s="48"/>
      <c r="E8" s="40"/>
      <c r="F8" s="110"/>
      <c r="G8" s="54" t="str">
        <f t="shared" ref="G8:G37" si="0">IF(F8="", "", (TEXT(F8, "0!:00") - TEXT(E8, "0!:00")))</f>
        <v/>
      </c>
      <c r="H8" s="112"/>
      <c r="I8" s="40"/>
      <c r="J8" s="42"/>
      <c r="K8" s="19"/>
      <c r="L8" s="49" t="str">
        <f t="shared" ref="L8:L37" si="1">IF(H8="",D8&amp;"",H8&amp;"")</f>
        <v/>
      </c>
      <c r="M8" s="40" t="str">
        <f t="shared" ref="M8:M37" si="2">IF(L8="休養日","",IF(I8="",IF(E8="","",E8),IF(I8="","",I8)))</f>
        <v/>
      </c>
      <c r="N8" s="40" t="str">
        <f t="shared" ref="N8:N37" si="3">IF(L8="休養日","",IF(J8="",IF(F8="","",F8),IF(J8="","",J8)))</f>
        <v/>
      </c>
      <c r="O8" s="54" t="str">
        <f t="shared" ref="O8:O37" si="4">IF(L8="休養日","",IF(N8="", "", (TEXT(N8, "0!:00") - TEXT(M8, "0!:00"))))</f>
        <v/>
      </c>
      <c r="P8" s="127"/>
      <c r="Q8" s="63"/>
    </row>
    <row r="9" spans="1:20" ht="18" customHeight="1" x14ac:dyDescent="0.4">
      <c r="A9" s="23">
        <f t="shared" ref="A9:A37" si="5">A8+1</f>
        <v>46390</v>
      </c>
      <c r="B9" s="94"/>
      <c r="C9" s="44"/>
      <c r="D9" s="48"/>
      <c r="E9" s="40"/>
      <c r="F9" s="110"/>
      <c r="G9" s="54" t="str">
        <f t="shared" si="0"/>
        <v/>
      </c>
      <c r="H9" s="112"/>
      <c r="I9" s="40"/>
      <c r="J9" s="42"/>
      <c r="K9" s="19"/>
      <c r="L9" s="49" t="str">
        <f t="shared" si="1"/>
        <v/>
      </c>
      <c r="M9" s="40" t="str">
        <f t="shared" si="2"/>
        <v/>
      </c>
      <c r="N9" s="40" t="str">
        <f t="shared" si="3"/>
        <v/>
      </c>
      <c r="O9" s="54" t="str">
        <f t="shared" si="4"/>
        <v/>
      </c>
      <c r="P9" s="127"/>
      <c r="Q9" s="63"/>
    </row>
    <row r="10" spans="1:20" ht="18" customHeight="1" x14ac:dyDescent="0.4">
      <c r="A10" s="23">
        <f t="shared" si="5"/>
        <v>46391</v>
      </c>
      <c r="B10" s="94"/>
      <c r="C10" s="44"/>
      <c r="D10" s="48"/>
      <c r="E10" s="40"/>
      <c r="F10" s="110"/>
      <c r="G10" s="54" t="str">
        <f t="shared" si="0"/>
        <v/>
      </c>
      <c r="H10" s="112"/>
      <c r="I10" s="40"/>
      <c r="J10" s="42"/>
      <c r="K10" s="19"/>
      <c r="L10" s="49" t="str">
        <f t="shared" si="1"/>
        <v/>
      </c>
      <c r="M10" s="40" t="str">
        <f t="shared" si="2"/>
        <v/>
      </c>
      <c r="N10" s="40" t="str">
        <f t="shared" si="3"/>
        <v/>
      </c>
      <c r="O10" s="54" t="str">
        <f t="shared" si="4"/>
        <v/>
      </c>
      <c r="P10" s="127"/>
      <c r="Q10" s="63"/>
      <c r="T10" s="38"/>
    </row>
    <row r="11" spans="1:20" ht="18" customHeight="1" x14ac:dyDescent="0.4">
      <c r="A11" s="23">
        <f t="shared" si="5"/>
        <v>46392</v>
      </c>
      <c r="B11" s="94"/>
      <c r="C11" s="44"/>
      <c r="D11" s="48"/>
      <c r="E11" s="40"/>
      <c r="F11" s="110"/>
      <c r="G11" s="54" t="str">
        <f t="shared" si="0"/>
        <v/>
      </c>
      <c r="H11" s="112"/>
      <c r="I11" s="40"/>
      <c r="J11" s="42"/>
      <c r="K11" s="19"/>
      <c r="L11" s="49" t="str">
        <f t="shared" si="1"/>
        <v/>
      </c>
      <c r="M11" s="40" t="str">
        <f t="shared" si="2"/>
        <v/>
      </c>
      <c r="N11" s="40" t="str">
        <f t="shared" si="3"/>
        <v/>
      </c>
      <c r="O11" s="54" t="str">
        <f t="shared" si="4"/>
        <v/>
      </c>
      <c r="P11" s="127"/>
      <c r="Q11" s="63"/>
    </row>
    <row r="12" spans="1:20" ht="18" customHeight="1" x14ac:dyDescent="0.4">
      <c r="A12" s="23">
        <f t="shared" si="5"/>
        <v>46393</v>
      </c>
      <c r="B12" s="94"/>
      <c r="C12" s="44"/>
      <c r="D12" s="48"/>
      <c r="E12" s="40"/>
      <c r="F12" s="110"/>
      <c r="G12" s="54" t="str">
        <f t="shared" si="0"/>
        <v/>
      </c>
      <c r="H12" s="112"/>
      <c r="I12" s="40"/>
      <c r="J12" s="42"/>
      <c r="K12" s="19"/>
      <c r="L12" s="49" t="str">
        <f t="shared" si="1"/>
        <v/>
      </c>
      <c r="M12" s="40" t="str">
        <f t="shared" si="2"/>
        <v/>
      </c>
      <c r="N12" s="40" t="str">
        <f t="shared" si="3"/>
        <v/>
      </c>
      <c r="O12" s="54" t="str">
        <f t="shared" si="4"/>
        <v/>
      </c>
      <c r="P12" s="127"/>
      <c r="Q12" s="63"/>
    </row>
    <row r="13" spans="1:20" ht="18" customHeight="1" x14ac:dyDescent="0.4">
      <c r="A13" s="23">
        <f t="shared" si="5"/>
        <v>46394</v>
      </c>
      <c r="B13" s="94"/>
      <c r="C13" s="44"/>
      <c r="D13" s="48"/>
      <c r="E13" s="40"/>
      <c r="F13" s="110"/>
      <c r="G13" s="54" t="str">
        <f t="shared" si="0"/>
        <v/>
      </c>
      <c r="H13" s="112"/>
      <c r="I13" s="40"/>
      <c r="J13" s="42"/>
      <c r="K13" s="19"/>
      <c r="L13" s="49" t="str">
        <f t="shared" si="1"/>
        <v/>
      </c>
      <c r="M13" s="40" t="str">
        <f t="shared" si="2"/>
        <v/>
      </c>
      <c r="N13" s="40" t="str">
        <f t="shared" si="3"/>
        <v/>
      </c>
      <c r="O13" s="54" t="str">
        <f t="shared" si="4"/>
        <v/>
      </c>
      <c r="P13" s="127"/>
      <c r="Q13" s="63"/>
      <c r="T13" s="39"/>
    </row>
    <row r="14" spans="1:20" ht="18" customHeight="1" x14ac:dyDescent="0.4">
      <c r="A14" s="23">
        <f t="shared" si="5"/>
        <v>46395</v>
      </c>
      <c r="B14" s="94"/>
      <c r="C14" s="44"/>
      <c r="D14" s="48"/>
      <c r="E14" s="40"/>
      <c r="F14" s="110"/>
      <c r="G14" s="54" t="str">
        <f t="shared" si="0"/>
        <v/>
      </c>
      <c r="H14" s="112"/>
      <c r="I14" s="40"/>
      <c r="J14" s="42"/>
      <c r="K14" s="19"/>
      <c r="L14" s="49" t="str">
        <f t="shared" si="1"/>
        <v/>
      </c>
      <c r="M14" s="40" t="str">
        <f t="shared" si="2"/>
        <v/>
      </c>
      <c r="N14" s="40" t="str">
        <f t="shared" si="3"/>
        <v/>
      </c>
      <c r="O14" s="54" t="str">
        <f t="shared" si="4"/>
        <v/>
      </c>
      <c r="P14" s="127"/>
      <c r="Q14" s="63"/>
      <c r="T14" s="16"/>
    </row>
    <row r="15" spans="1:20" ht="18" customHeight="1" x14ac:dyDescent="0.4">
      <c r="A15" s="23">
        <f t="shared" si="5"/>
        <v>46396</v>
      </c>
      <c r="B15" s="94"/>
      <c r="C15" s="44"/>
      <c r="D15" s="48"/>
      <c r="E15" s="40"/>
      <c r="F15" s="110"/>
      <c r="G15" s="54" t="str">
        <f t="shared" si="0"/>
        <v/>
      </c>
      <c r="H15" s="112"/>
      <c r="I15" s="40"/>
      <c r="J15" s="42"/>
      <c r="K15" s="19"/>
      <c r="L15" s="49" t="str">
        <f t="shared" si="1"/>
        <v/>
      </c>
      <c r="M15" s="40" t="str">
        <f t="shared" si="2"/>
        <v/>
      </c>
      <c r="N15" s="40" t="str">
        <f t="shared" si="3"/>
        <v/>
      </c>
      <c r="O15" s="54" t="str">
        <f t="shared" si="4"/>
        <v/>
      </c>
      <c r="P15" s="127"/>
      <c r="Q15" s="63"/>
    </row>
    <row r="16" spans="1:20" ht="18" customHeight="1" x14ac:dyDescent="0.4">
      <c r="A16" s="23">
        <f t="shared" si="5"/>
        <v>46397</v>
      </c>
      <c r="B16" s="94"/>
      <c r="C16" s="44"/>
      <c r="D16" s="48"/>
      <c r="E16" s="40"/>
      <c r="F16" s="110"/>
      <c r="G16" s="54" t="str">
        <f t="shared" si="0"/>
        <v/>
      </c>
      <c r="H16" s="112"/>
      <c r="I16" s="40"/>
      <c r="J16" s="42"/>
      <c r="K16" s="19"/>
      <c r="L16" s="49" t="str">
        <f t="shared" si="1"/>
        <v/>
      </c>
      <c r="M16" s="40" t="str">
        <f t="shared" si="2"/>
        <v/>
      </c>
      <c r="N16" s="40" t="str">
        <f t="shared" si="3"/>
        <v/>
      </c>
      <c r="O16" s="54" t="str">
        <f t="shared" si="4"/>
        <v/>
      </c>
      <c r="P16" s="127"/>
      <c r="Q16" s="63"/>
    </row>
    <row r="17" spans="1:17" ht="18" customHeight="1" x14ac:dyDescent="0.4">
      <c r="A17" s="23">
        <f t="shared" si="5"/>
        <v>46398</v>
      </c>
      <c r="B17" s="94"/>
      <c r="C17" s="44"/>
      <c r="D17" s="48"/>
      <c r="E17" s="40"/>
      <c r="F17" s="110"/>
      <c r="G17" s="54" t="str">
        <f t="shared" si="0"/>
        <v/>
      </c>
      <c r="H17" s="112"/>
      <c r="I17" s="40"/>
      <c r="J17" s="42"/>
      <c r="K17" s="19"/>
      <c r="L17" s="49" t="str">
        <f t="shared" si="1"/>
        <v/>
      </c>
      <c r="M17" s="40" t="str">
        <f t="shared" si="2"/>
        <v/>
      </c>
      <c r="N17" s="40" t="str">
        <f t="shared" si="3"/>
        <v/>
      </c>
      <c r="O17" s="54" t="str">
        <f t="shared" si="4"/>
        <v/>
      </c>
      <c r="P17" s="127"/>
      <c r="Q17" s="63"/>
    </row>
    <row r="18" spans="1:17" ht="18" customHeight="1" x14ac:dyDescent="0.4">
      <c r="A18" s="23">
        <f t="shared" si="5"/>
        <v>46399</v>
      </c>
      <c r="B18" s="94"/>
      <c r="C18" s="44"/>
      <c r="D18" s="48"/>
      <c r="E18" s="40"/>
      <c r="F18" s="110"/>
      <c r="G18" s="54" t="str">
        <f t="shared" si="0"/>
        <v/>
      </c>
      <c r="H18" s="112"/>
      <c r="I18" s="40"/>
      <c r="J18" s="42"/>
      <c r="K18" s="19"/>
      <c r="L18" s="49" t="str">
        <f t="shared" si="1"/>
        <v/>
      </c>
      <c r="M18" s="40" t="str">
        <f t="shared" si="2"/>
        <v/>
      </c>
      <c r="N18" s="40" t="str">
        <f t="shared" si="3"/>
        <v/>
      </c>
      <c r="O18" s="54" t="str">
        <f t="shared" si="4"/>
        <v/>
      </c>
      <c r="P18" s="127"/>
      <c r="Q18" s="63"/>
    </row>
    <row r="19" spans="1:17" ht="18" customHeight="1" x14ac:dyDescent="0.4">
      <c r="A19" s="23">
        <f t="shared" si="5"/>
        <v>46400</v>
      </c>
      <c r="B19" s="94"/>
      <c r="C19" s="44"/>
      <c r="D19" s="48"/>
      <c r="E19" s="40"/>
      <c r="F19" s="110"/>
      <c r="G19" s="54" t="str">
        <f t="shared" si="0"/>
        <v/>
      </c>
      <c r="H19" s="112"/>
      <c r="I19" s="40"/>
      <c r="J19" s="42"/>
      <c r="K19" s="19"/>
      <c r="L19" s="49" t="str">
        <f t="shared" si="1"/>
        <v/>
      </c>
      <c r="M19" s="40" t="str">
        <f t="shared" si="2"/>
        <v/>
      </c>
      <c r="N19" s="40" t="str">
        <f t="shared" si="3"/>
        <v/>
      </c>
      <c r="O19" s="54" t="str">
        <f t="shared" si="4"/>
        <v/>
      </c>
      <c r="P19" s="127"/>
      <c r="Q19" s="63"/>
    </row>
    <row r="20" spans="1:17" ht="18" customHeight="1" x14ac:dyDescent="0.4">
      <c r="A20" s="23">
        <f t="shared" si="5"/>
        <v>46401</v>
      </c>
      <c r="B20" s="94"/>
      <c r="C20" s="44"/>
      <c r="D20" s="48"/>
      <c r="E20" s="40"/>
      <c r="F20" s="110"/>
      <c r="G20" s="54" t="str">
        <f t="shared" si="0"/>
        <v/>
      </c>
      <c r="H20" s="112"/>
      <c r="I20" s="40"/>
      <c r="J20" s="42"/>
      <c r="K20" s="19"/>
      <c r="L20" s="49" t="str">
        <f t="shared" si="1"/>
        <v/>
      </c>
      <c r="M20" s="40" t="str">
        <f t="shared" si="2"/>
        <v/>
      </c>
      <c r="N20" s="40" t="str">
        <f t="shared" si="3"/>
        <v/>
      </c>
      <c r="O20" s="54" t="str">
        <f t="shared" si="4"/>
        <v/>
      </c>
      <c r="P20" s="127"/>
      <c r="Q20" s="63"/>
    </row>
    <row r="21" spans="1:17" ht="18" customHeight="1" x14ac:dyDescent="0.4">
      <c r="A21" s="23">
        <f t="shared" si="5"/>
        <v>46402</v>
      </c>
      <c r="B21" s="94"/>
      <c r="C21" s="44"/>
      <c r="D21" s="48"/>
      <c r="E21" s="40"/>
      <c r="F21" s="110"/>
      <c r="G21" s="54" t="str">
        <f t="shared" si="0"/>
        <v/>
      </c>
      <c r="H21" s="112"/>
      <c r="I21" s="40"/>
      <c r="J21" s="42"/>
      <c r="K21" s="19"/>
      <c r="L21" s="49" t="str">
        <f t="shared" si="1"/>
        <v/>
      </c>
      <c r="M21" s="40" t="str">
        <f t="shared" si="2"/>
        <v/>
      </c>
      <c r="N21" s="40" t="str">
        <f t="shared" si="3"/>
        <v/>
      </c>
      <c r="O21" s="54" t="str">
        <f t="shared" si="4"/>
        <v/>
      </c>
      <c r="P21" s="127"/>
      <c r="Q21" s="63"/>
    </row>
    <row r="22" spans="1:17" ht="18" customHeight="1" x14ac:dyDescent="0.4">
      <c r="A22" s="23">
        <f t="shared" si="5"/>
        <v>46403</v>
      </c>
      <c r="B22" s="94"/>
      <c r="C22" s="44"/>
      <c r="D22" s="48"/>
      <c r="E22" s="40"/>
      <c r="F22" s="110"/>
      <c r="G22" s="54" t="str">
        <f t="shared" si="0"/>
        <v/>
      </c>
      <c r="H22" s="112"/>
      <c r="I22" s="40"/>
      <c r="J22" s="42"/>
      <c r="K22" s="19"/>
      <c r="L22" s="49" t="str">
        <f t="shared" si="1"/>
        <v/>
      </c>
      <c r="M22" s="40" t="str">
        <f t="shared" si="2"/>
        <v/>
      </c>
      <c r="N22" s="40" t="str">
        <f t="shared" si="3"/>
        <v/>
      </c>
      <c r="O22" s="54" t="str">
        <f t="shared" si="4"/>
        <v/>
      </c>
      <c r="P22" s="127"/>
      <c r="Q22" s="63"/>
    </row>
    <row r="23" spans="1:17" ht="18" customHeight="1" x14ac:dyDescent="0.4">
      <c r="A23" s="23">
        <f t="shared" si="5"/>
        <v>46404</v>
      </c>
      <c r="B23" s="94"/>
      <c r="C23" s="44"/>
      <c r="D23" s="48"/>
      <c r="E23" s="40"/>
      <c r="F23" s="110"/>
      <c r="G23" s="54" t="str">
        <f t="shared" si="0"/>
        <v/>
      </c>
      <c r="H23" s="112"/>
      <c r="I23" s="40"/>
      <c r="J23" s="42"/>
      <c r="K23" s="19"/>
      <c r="L23" s="49" t="str">
        <f t="shared" si="1"/>
        <v/>
      </c>
      <c r="M23" s="40" t="str">
        <f t="shared" si="2"/>
        <v/>
      </c>
      <c r="N23" s="40" t="str">
        <f t="shared" si="3"/>
        <v/>
      </c>
      <c r="O23" s="54" t="str">
        <f t="shared" si="4"/>
        <v/>
      </c>
      <c r="P23" s="127"/>
      <c r="Q23" s="63"/>
    </row>
    <row r="24" spans="1:17" ht="18" customHeight="1" x14ac:dyDescent="0.4">
      <c r="A24" s="23">
        <f t="shared" si="5"/>
        <v>46405</v>
      </c>
      <c r="B24" s="94"/>
      <c r="C24" s="44"/>
      <c r="D24" s="48"/>
      <c r="E24" s="40"/>
      <c r="F24" s="110"/>
      <c r="G24" s="54" t="str">
        <f t="shared" si="0"/>
        <v/>
      </c>
      <c r="H24" s="112"/>
      <c r="I24" s="40"/>
      <c r="J24" s="42"/>
      <c r="K24" s="19"/>
      <c r="L24" s="49" t="str">
        <f t="shared" si="1"/>
        <v/>
      </c>
      <c r="M24" s="40" t="str">
        <f t="shared" si="2"/>
        <v/>
      </c>
      <c r="N24" s="40" t="str">
        <f t="shared" si="3"/>
        <v/>
      </c>
      <c r="O24" s="54" t="str">
        <f t="shared" si="4"/>
        <v/>
      </c>
      <c r="P24" s="127"/>
      <c r="Q24" s="63"/>
    </row>
    <row r="25" spans="1:17" ht="18" customHeight="1" x14ac:dyDescent="0.4">
      <c r="A25" s="23">
        <f t="shared" si="5"/>
        <v>46406</v>
      </c>
      <c r="B25" s="94"/>
      <c r="C25" s="44"/>
      <c r="D25" s="48"/>
      <c r="E25" s="40"/>
      <c r="F25" s="110"/>
      <c r="G25" s="54" t="str">
        <f t="shared" si="0"/>
        <v/>
      </c>
      <c r="H25" s="112"/>
      <c r="I25" s="40"/>
      <c r="J25" s="42"/>
      <c r="K25" s="19"/>
      <c r="L25" s="49" t="str">
        <f t="shared" si="1"/>
        <v/>
      </c>
      <c r="M25" s="40" t="str">
        <f t="shared" si="2"/>
        <v/>
      </c>
      <c r="N25" s="40" t="str">
        <f t="shared" si="3"/>
        <v/>
      </c>
      <c r="O25" s="54" t="str">
        <f t="shared" si="4"/>
        <v/>
      </c>
      <c r="P25" s="127"/>
      <c r="Q25" s="63"/>
    </row>
    <row r="26" spans="1:17" ht="18" customHeight="1" x14ac:dyDescent="0.4">
      <c r="A26" s="23">
        <f t="shared" si="5"/>
        <v>46407</v>
      </c>
      <c r="B26" s="94"/>
      <c r="C26" s="44"/>
      <c r="D26" s="48"/>
      <c r="E26" s="40"/>
      <c r="F26" s="110"/>
      <c r="G26" s="54" t="str">
        <f t="shared" si="0"/>
        <v/>
      </c>
      <c r="H26" s="112"/>
      <c r="I26" s="40"/>
      <c r="J26" s="42"/>
      <c r="K26" s="19"/>
      <c r="L26" s="49" t="str">
        <f t="shared" si="1"/>
        <v/>
      </c>
      <c r="M26" s="40" t="str">
        <f t="shared" si="2"/>
        <v/>
      </c>
      <c r="N26" s="40" t="str">
        <f t="shared" si="3"/>
        <v/>
      </c>
      <c r="O26" s="54" t="str">
        <f t="shared" si="4"/>
        <v/>
      </c>
      <c r="P26" s="127"/>
      <c r="Q26" s="63"/>
    </row>
    <row r="27" spans="1:17" ht="18" customHeight="1" x14ac:dyDescent="0.4">
      <c r="A27" s="23">
        <f t="shared" si="5"/>
        <v>46408</v>
      </c>
      <c r="B27" s="94"/>
      <c r="C27" s="44"/>
      <c r="D27" s="48"/>
      <c r="E27" s="40"/>
      <c r="F27" s="110"/>
      <c r="G27" s="54" t="str">
        <f t="shared" si="0"/>
        <v/>
      </c>
      <c r="H27" s="112"/>
      <c r="I27" s="40"/>
      <c r="J27" s="42"/>
      <c r="K27" s="19"/>
      <c r="L27" s="49" t="str">
        <f t="shared" si="1"/>
        <v/>
      </c>
      <c r="M27" s="40" t="str">
        <f t="shared" si="2"/>
        <v/>
      </c>
      <c r="N27" s="40" t="str">
        <f t="shared" si="3"/>
        <v/>
      </c>
      <c r="O27" s="54" t="str">
        <f t="shared" si="4"/>
        <v/>
      </c>
      <c r="P27" s="127"/>
      <c r="Q27" s="63"/>
    </row>
    <row r="28" spans="1:17" ht="18" customHeight="1" x14ac:dyDescent="0.4">
      <c r="A28" s="23">
        <f t="shared" si="5"/>
        <v>46409</v>
      </c>
      <c r="B28" s="94"/>
      <c r="C28" s="44"/>
      <c r="D28" s="48"/>
      <c r="E28" s="40"/>
      <c r="F28" s="110"/>
      <c r="G28" s="54" t="str">
        <f t="shared" si="0"/>
        <v/>
      </c>
      <c r="H28" s="112"/>
      <c r="I28" s="40"/>
      <c r="J28" s="42"/>
      <c r="K28" s="19"/>
      <c r="L28" s="49" t="str">
        <f t="shared" si="1"/>
        <v/>
      </c>
      <c r="M28" s="40" t="str">
        <f t="shared" si="2"/>
        <v/>
      </c>
      <c r="N28" s="40" t="str">
        <f t="shared" si="3"/>
        <v/>
      </c>
      <c r="O28" s="54" t="str">
        <f t="shared" si="4"/>
        <v/>
      </c>
      <c r="P28" s="127"/>
      <c r="Q28" s="63"/>
    </row>
    <row r="29" spans="1:17" ht="18" customHeight="1" x14ac:dyDescent="0.4">
      <c r="A29" s="23">
        <f t="shared" si="5"/>
        <v>46410</v>
      </c>
      <c r="B29" s="94"/>
      <c r="C29" s="44"/>
      <c r="D29" s="48"/>
      <c r="E29" s="40"/>
      <c r="F29" s="110"/>
      <c r="G29" s="54" t="str">
        <f t="shared" si="0"/>
        <v/>
      </c>
      <c r="H29" s="112"/>
      <c r="I29" s="40"/>
      <c r="J29" s="42"/>
      <c r="K29" s="19"/>
      <c r="L29" s="49" t="str">
        <f t="shared" si="1"/>
        <v/>
      </c>
      <c r="M29" s="40" t="str">
        <f t="shared" si="2"/>
        <v/>
      </c>
      <c r="N29" s="40" t="str">
        <f t="shared" si="3"/>
        <v/>
      </c>
      <c r="O29" s="54" t="str">
        <f t="shared" si="4"/>
        <v/>
      </c>
      <c r="P29" s="127"/>
      <c r="Q29" s="63"/>
    </row>
    <row r="30" spans="1:17" ht="18" customHeight="1" x14ac:dyDescent="0.4">
      <c r="A30" s="23">
        <f t="shared" si="5"/>
        <v>46411</v>
      </c>
      <c r="B30" s="94"/>
      <c r="C30" s="44"/>
      <c r="D30" s="48"/>
      <c r="E30" s="40"/>
      <c r="F30" s="110"/>
      <c r="G30" s="54" t="str">
        <f t="shared" si="0"/>
        <v/>
      </c>
      <c r="H30" s="112"/>
      <c r="I30" s="40"/>
      <c r="J30" s="42"/>
      <c r="K30" s="19"/>
      <c r="L30" s="49" t="str">
        <f t="shared" si="1"/>
        <v/>
      </c>
      <c r="M30" s="40" t="str">
        <f t="shared" si="2"/>
        <v/>
      </c>
      <c r="N30" s="40" t="str">
        <f t="shared" si="3"/>
        <v/>
      </c>
      <c r="O30" s="54" t="str">
        <f t="shared" si="4"/>
        <v/>
      </c>
      <c r="P30" s="127"/>
      <c r="Q30" s="63"/>
    </row>
    <row r="31" spans="1:17" ht="18" customHeight="1" x14ac:dyDescent="0.4">
      <c r="A31" s="23">
        <f t="shared" si="5"/>
        <v>46412</v>
      </c>
      <c r="B31" s="94"/>
      <c r="C31" s="44"/>
      <c r="D31" s="48"/>
      <c r="E31" s="40"/>
      <c r="F31" s="110"/>
      <c r="G31" s="54" t="str">
        <f t="shared" si="0"/>
        <v/>
      </c>
      <c r="H31" s="112"/>
      <c r="I31" s="40"/>
      <c r="J31" s="42"/>
      <c r="K31" s="19"/>
      <c r="L31" s="49" t="str">
        <f t="shared" si="1"/>
        <v/>
      </c>
      <c r="M31" s="40" t="str">
        <f t="shared" si="2"/>
        <v/>
      </c>
      <c r="N31" s="40" t="str">
        <f t="shared" si="3"/>
        <v/>
      </c>
      <c r="O31" s="54" t="str">
        <f t="shared" si="4"/>
        <v/>
      </c>
      <c r="P31" s="127"/>
      <c r="Q31" s="63"/>
    </row>
    <row r="32" spans="1:17" ht="18" customHeight="1" x14ac:dyDescent="0.4">
      <c r="A32" s="23">
        <f t="shared" si="5"/>
        <v>46413</v>
      </c>
      <c r="B32" s="94"/>
      <c r="C32" s="44"/>
      <c r="D32" s="48"/>
      <c r="E32" s="40"/>
      <c r="F32" s="110"/>
      <c r="G32" s="54" t="str">
        <f t="shared" si="0"/>
        <v/>
      </c>
      <c r="H32" s="112"/>
      <c r="I32" s="40"/>
      <c r="J32" s="42"/>
      <c r="K32" s="19"/>
      <c r="L32" s="49" t="str">
        <f t="shared" si="1"/>
        <v/>
      </c>
      <c r="M32" s="40" t="str">
        <f t="shared" si="2"/>
        <v/>
      </c>
      <c r="N32" s="40" t="str">
        <f t="shared" si="3"/>
        <v/>
      </c>
      <c r="O32" s="54" t="str">
        <f t="shared" si="4"/>
        <v/>
      </c>
      <c r="P32" s="127"/>
      <c r="Q32" s="63"/>
    </row>
    <row r="33" spans="1:17" ht="18" customHeight="1" x14ac:dyDescent="0.4">
      <c r="A33" s="23">
        <f t="shared" si="5"/>
        <v>46414</v>
      </c>
      <c r="B33" s="94"/>
      <c r="C33" s="44"/>
      <c r="D33" s="48"/>
      <c r="E33" s="40"/>
      <c r="F33" s="110"/>
      <c r="G33" s="54" t="str">
        <f t="shared" si="0"/>
        <v/>
      </c>
      <c r="H33" s="112"/>
      <c r="I33" s="40"/>
      <c r="J33" s="42"/>
      <c r="K33" s="19"/>
      <c r="L33" s="49" t="str">
        <f t="shared" si="1"/>
        <v/>
      </c>
      <c r="M33" s="40" t="str">
        <f t="shared" si="2"/>
        <v/>
      </c>
      <c r="N33" s="40" t="str">
        <f t="shared" si="3"/>
        <v/>
      </c>
      <c r="O33" s="54" t="str">
        <f t="shared" si="4"/>
        <v/>
      </c>
      <c r="P33" s="127"/>
      <c r="Q33" s="63"/>
    </row>
    <row r="34" spans="1:17" ht="18" customHeight="1" x14ac:dyDescent="0.4">
      <c r="A34" s="23">
        <f t="shared" si="5"/>
        <v>46415</v>
      </c>
      <c r="B34" s="94"/>
      <c r="C34" s="44"/>
      <c r="D34" s="48"/>
      <c r="E34" s="40"/>
      <c r="F34" s="110"/>
      <c r="G34" s="54" t="str">
        <f t="shared" si="0"/>
        <v/>
      </c>
      <c r="H34" s="112"/>
      <c r="I34" s="40"/>
      <c r="J34" s="42"/>
      <c r="K34" s="19"/>
      <c r="L34" s="49" t="str">
        <f t="shared" si="1"/>
        <v/>
      </c>
      <c r="M34" s="40" t="str">
        <f t="shared" si="2"/>
        <v/>
      </c>
      <c r="N34" s="40" t="str">
        <f t="shared" si="3"/>
        <v/>
      </c>
      <c r="O34" s="54" t="str">
        <f t="shared" si="4"/>
        <v/>
      </c>
      <c r="P34" s="127"/>
      <c r="Q34" s="63"/>
    </row>
    <row r="35" spans="1:17" ht="18" customHeight="1" x14ac:dyDescent="0.4">
      <c r="A35" s="23">
        <f t="shared" si="5"/>
        <v>46416</v>
      </c>
      <c r="B35" s="94"/>
      <c r="C35" s="44"/>
      <c r="D35" s="48"/>
      <c r="E35" s="40"/>
      <c r="F35" s="110"/>
      <c r="G35" s="54" t="str">
        <f t="shared" si="0"/>
        <v/>
      </c>
      <c r="H35" s="112"/>
      <c r="I35" s="40"/>
      <c r="J35" s="42"/>
      <c r="K35" s="19"/>
      <c r="L35" s="49" t="str">
        <f t="shared" si="1"/>
        <v/>
      </c>
      <c r="M35" s="40" t="str">
        <f t="shared" si="2"/>
        <v/>
      </c>
      <c r="N35" s="40" t="str">
        <f t="shared" si="3"/>
        <v/>
      </c>
      <c r="O35" s="54" t="str">
        <f t="shared" si="4"/>
        <v/>
      </c>
      <c r="P35" s="127"/>
      <c r="Q35" s="63"/>
    </row>
    <row r="36" spans="1:17" ht="18" customHeight="1" x14ac:dyDescent="0.4">
      <c r="A36" s="23">
        <f t="shared" si="5"/>
        <v>46417</v>
      </c>
      <c r="B36" s="94"/>
      <c r="C36" s="44"/>
      <c r="D36" s="48"/>
      <c r="E36" s="40"/>
      <c r="F36" s="110"/>
      <c r="G36" s="54" t="str">
        <f t="shared" si="0"/>
        <v/>
      </c>
      <c r="H36" s="112"/>
      <c r="I36" s="40"/>
      <c r="J36" s="42"/>
      <c r="K36" s="19"/>
      <c r="L36" s="49" t="str">
        <f t="shared" si="1"/>
        <v/>
      </c>
      <c r="M36" s="40" t="str">
        <f t="shared" si="2"/>
        <v/>
      </c>
      <c r="N36" s="40" t="str">
        <f t="shared" si="3"/>
        <v/>
      </c>
      <c r="O36" s="54" t="str">
        <f t="shared" si="4"/>
        <v/>
      </c>
      <c r="P36" s="127"/>
      <c r="Q36" s="63"/>
    </row>
    <row r="37" spans="1:17" ht="18" customHeight="1" thickBot="1" x14ac:dyDescent="0.45">
      <c r="A37" s="24">
        <f t="shared" si="5"/>
        <v>46418</v>
      </c>
      <c r="B37" s="95"/>
      <c r="C37" s="45"/>
      <c r="D37" s="119"/>
      <c r="E37" s="46"/>
      <c r="F37" s="111"/>
      <c r="G37" s="55" t="str">
        <f t="shared" si="0"/>
        <v/>
      </c>
      <c r="H37" s="113"/>
      <c r="I37" s="46"/>
      <c r="J37" s="47"/>
      <c r="K37" s="19"/>
      <c r="L37" s="50" t="str">
        <f t="shared" si="1"/>
        <v/>
      </c>
      <c r="M37" s="46" t="str">
        <f t="shared" si="2"/>
        <v/>
      </c>
      <c r="N37" s="46" t="str">
        <f t="shared" si="3"/>
        <v/>
      </c>
      <c r="O37" s="55" t="str">
        <f t="shared" si="4"/>
        <v/>
      </c>
      <c r="P37" s="128"/>
      <c r="Q37" s="33"/>
    </row>
    <row r="38" spans="1:17" ht="16.5" thickBot="1" x14ac:dyDescent="0.45">
      <c r="A38" s="7" t="s">
        <v>17</v>
      </c>
      <c r="B38" s="96"/>
      <c r="C38" s="13" t="s">
        <v>18</v>
      </c>
      <c r="D38" s="51">
        <f>COUNTIF($D$7:$D$37,C38)</f>
        <v>0</v>
      </c>
      <c r="G38" s="144">
        <f>SUM(G7:G37)-SUMIFS(G7:G37,D7:D37,"休養日")</f>
        <v>0</v>
      </c>
      <c r="K38" s="13" t="s">
        <v>18</v>
      </c>
      <c r="L38" s="51">
        <f>COUNTIF($L$7:$L$37,K38)</f>
        <v>0</v>
      </c>
      <c r="O38" s="144">
        <f>SUM(O7:O37)-SUMIFS(O7:O37,L7:L37,"休養日")</f>
        <v>0</v>
      </c>
    </row>
    <row r="39" spans="1:17" x14ac:dyDescent="0.4">
      <c r="B39" s="96"/>
      <c r="C39" s="13" t="s">
        <v>63</v>
      </c>
      <c r="D39" s="35">
        <f t="shared" ref="D39:D42" si="6">COUNTIF($D$7:$D$37,C39)</f>
        <v>0</v>
      </c>
      <c r="K39" s="13" t="s">
        <v>63</v>
      </c>
      <c r="L39" s="35">
        <f t="shared" ref="L39:L42" si="7">COUNTIF($L$7:$L$37,K39)</f>
        <v>0</v>
      </c>
    </row>
    <row r="40" spans="1:17" x14ac:dyDescent="0.4">
      <c r="B40" s="96"/>
      <c r="C40" s="13" t="s">
        <v>31</v>
      </c>
      <c r="D40" s="35">
        <f t="shared" si="6"/>
        <v>0</v>
      </c>
      <c r="K40" s="13" t="s">
        <v>31</v>
      </c>
      <c r="L40" s="35">
        <f t="shared" si="7"/>
        <v>0</v>
      </c>
    </row>
    <row r="41" spans="1:17" ht="16.5" thickBot="1" x14ac:dyDescent="0.45">
      <c r="B41" s="96"/>
      <c r="C41" s="13" t="s">
        <v>45</v>
      </c>
      <c r="D41" s="52">
        <f t="shared" si="6"/>
        <v>0</v>
      </c>
      <c r="K41" s="13" t="s">
        <v>45</v>
      </c>
      <c r="L41" s="52">
        <f t="shared" si="7"/>
        <v>0</v>
      </c>
    </row>
    <row r="42" spans="1:17" ht="16.5" thickBot="1" x14ac:dyDescent="0.45">
      <c r="B42" s="96"/>
      <c r="C42" s="13" t="s">
        <v>19</v>
      </c>
      <c r="D42" s="53">
        <f t="shared" si="6"/>
        <v>0</v>
      </c>
      <c r="K42" s="13" t="s">
        <v>19</v>
      </c>
      <c r="L42" s="53">
        <f t="shared" si="7"/>
        <v>0</v>
      </c>
    </row>
    <row r="43" spans="1:17" ht="16.5" thickBot="1" x14ac:dyDescent="0.45">
      <c r="B43" s="97"/>
      <c r="C43" s="30" t="s">
        <v>37</v>
      </c>
      <c r="D43" s="25">
        <f>COUNTIFS($C$7:$C$37,"休業日",$D$7:$D$37,"休養日")</f>
        <v>0</v>
      </c>
      <c r="K43" s="30" t="s">
        <v>37</v>
      </c>
      <c r="L43" s="25">
        <f>COUNTIFS($C$7:$C$37,"休業日",$L$7:$L$37,"休養日")</f>
        <v>0</v>
      </c>
    </row>
    <row r="45" spans="1:17" x14ac:dyDescent="0.4">
      <c r="B45" s="98"/>
      <c r="C45" s="7"/>
      <c r="K45" s="14"/>
      <c r="L45" s="14"/>
      <c r="M45" s="14"/>
      <c r="N45" s="14"/>
      <c r="O45" s="14"/>
      <c r="P45" s="15"/>
      <c r="Q45" s="91"/>
    </row>
  </sheetData>
  <mergeCells count="8">
    <mergeCell ref="L5:O5"/>
    <mergeCell ref="D2:D3"/>
    <mergeCell ref="E2:F2"/>
    <mergeCell ref="H2:J2"/>
    <mergeCell ref="E3:F3"/>
    <mergeCell ref="H3:J3"/>
    <mergeCell ref="D5:G5"/>
    <mergeCell ref="H5:J5"/>
  </mergeCells>
  <phoneticPr fontId="1"/>
  <conditionalFormatting sqref="A7:A37">
    <cfRule type="expression" dxfId="206" priority="68">
      <formula>WEEKDAY(A7)=7</formula>
    </cfRule>
    <cfRule type="expression" dxfId="205" priority="69">
      <formula>WEEKDAY(A7)=1</formula>
    </cfRule>
  </conditionalFormatting>
  <conditionalFormatting sqref="D7:D37">
    <cfRule type="expression" dxfId="204" priority="48">
      <formula>MONTH(A7)&lt;&gt;$A$3</formula>
    </cfRule>
    <cfRule type="expression" dxfId="203" priority="65">
      <formula>WEEKDAY(A7)=7</formula>
    </cfRule>
    <cfRule type="expression" dxfId="202" priority="66">
      <formula>WEEKDAY(A7)=1</formula>
    </cfRule>
  </conditionalFormatting>
  <conditionalFormatting sqref="E7:E37">
    <cfRule type="expression" dxfId="201" priority="47">
      <formula>MONTH(A7)&lt;&gt;$A$3</formula>
    </cfRule>
    <cfRule type="expression" dxfId="200" priority="62">
      <formula>WEEKDAY(A7)=7</formula>
    </cfRule>
    <cfRule type="expression" dxfId="199" priority="63">
      <formula>WEEKDAY(A7)=1</formula>
    </cfRule>
  </conditionalFormatting>
  <conditionalFormatting sqref="F7:F37">
    <cfRule type="expression" dxfId="198" priority="46">
      <formula>MONTH(A7)&lt;&gt;$A$3</formula>
    </cfRule>
    <cfRule type="expression" dxfId="197" priority="60">
      <formula>WEEKDAY(A7)=7</formula>
    </cfRule>
    <cfRule type="expression" dxfId="196" priority="61">
      <formula>WEEKDAY(A7)=1</formula>
    </cfRule>
  </conditionalFormatting>
  <conditionalFormatting sqref="I7:I37">
    <cfRule type="expression" dxfId="195" priority="45">
      <formula>MONTH(A7)&lt;&gt;$A$3</formula>
    </cfRule>
    <cfRule type="expression" dxfId="194" priority="57">
      <formula>WEEKDAY(A7)=7</formula>
    </cfRule>
    <cfRule type="expression" dxfId="193" priority="58">
      <formula>WEEKDAY(A7)=1</formula>
    </cfRule>
  </conditionalFormatting>
  <conditionalFormatting sqref="P7:P37">
    <cfRule type="expression" dxfId="192" priority="44">
      <formula>MONTH(A7)&lt;&gt;$A$3</formula>
    </cfRule>
    <cfRule type="expression" dxfId="191" priority="54">
      <formula>WEEKDAY(A7)=7</formula>
    </cfRule>
    <cfRule type="expression" dxfId="190" priority="55">
      <formula>WEEKDAY(A7)=1</formula>
    </cfRule>
  </conditionalFormatting>
  <conditionalFormatting sqref="Q7:Q37">
    <cfRule type="expression" dxfId="189" priority="43">
      <formula>MONTH(A7)&lt;&gt;$A$3</formula>
    </cfRule>
    <cfRule type="expression" dxfId="188" priority="51">
      <formula>WEEKDAY(A7)=7</formula>
    </cfRule>
    <cfRule type="expression" dxfId="187" priority="52">
      <formula>WEEKDAY(A7)=1</formula>
    </cfRule>
  </conditionalFormatting>
  <conditionalFormatting sqref="A7:A37">
    <cfRule type="expression" dxfId="186" priority="49">
      <formula>MONTH(A7)&lt;&gt;$A$3</formula>
    </cfRule>
  </conditionalFormatting>
  <conditionalFormatting sqref="H7:H37">
    <cfRule type="expression" dxfId="185" priority="25">
      <formula>MONTH(A7)&lt;&gt;$A$3</formula>
    </cfRule>
    <cfRule type="expression" dxfId="184" priority="41">
      <formula>WEEKDAY(A7)=7</formula>
    </cfRule>
    <cfRule type="expression" dxfId="183" priority="42">
      <formula>WEEKDAY(A7)=1</formula>
    </cfRule>
  </conditionalFormatting>
  <conditionalFormatting sqref="B7:B37">
    <cfRule type="expression" dxfId="182" priority="26">
      <formula>MONTH(A7)&lt;&gt;$A$3</formula>
    </cfRule>
    <cfRule type="expression" dxfId="181" priority="39">
      <formula>WEEKDAY(A7)=7</formula>
    </cfRule>
    <cfRule type="expression" dxfId="180" priority="40">
      <formula>WEEKDAY(A7)=1</formula>
    </cfRule>
  </conditionalFormatting>
  <conditionalFormatting sqref="L7:L37">
    <cfRule type="expression" dxfId="179" priority="24">
      <formula>MONTH(A7)&lt;&gt;$A$3</formula>
    </cfRule>
    <cfRule type="expression" dxfId="178" priority="35">
      <formula>WEEKDAY(A7)=7</formula>
    </cfRule>
    <cfRule type="expression" dxfId="177" priority="36">
      <formula>WEEKDAY(A7)=1</formula>
    </cfRule>
  </conditionalFormatting>
  <conditionalFormatting sqref="M7:M37">
    <cfRule type="expression" dxfId="176" priority="23">
      <formula>MONTH(A7)&lt;&gt;$A$3</formula>
    </cfRule>
    <cfRule type="expression" dxfId="175" priority="32">
      <formula>WEEKDAY(A7)=7</formula>
    </cfRule>
    <cfRule type="expression" dxfId="174" priority="33">
      <formula>WEEKDAY(A7)=1</formula>
    </cfRule>
  </conditionalFormatting>
  <conditionalFormatting sqref="N7:N37">
    <cfRule type="expression" dxfId="173" priority="22">
      <formula>MONTH(A7)&lt;&gt;$A$3</formula>
    </cfRule>
    <cfRule type="expression" dxfId="172" priority="29">
      <formula>WEEKDAY(A7)=7</formula>
    </cfRule>
    <cfRule type="expression" dxfId="171" priority="30">
      <formula>WEEKDAY(A7)=1</formula>
    </cfRule>
  </conditionalFormatting>
  <conditionalFormatting sqref="G7:G37">
    <cfRule type="expression" dxfId="170" priority="2">
      <formula>IF(AND(C7="休業日",D7="練習",G7&gt;0.1666668),TRUE,IF(AND(C7="",D7="練習",G7&gt;0.0833334),TRUE,FALSE))</formula>
    </cfRule>
    <cfRule type="expression" dxfId="169" priority="10">
      <formula>MONTH(A7)&lt;&gt;$A$3</formula>
    </cfRule>
    <cfRule type="expression" dxfId="168" priority="20">
      <formula>WEEKDAY(A7)=7</formula>
    </cfRule>
    <cfRule type="expression" dxfId="167" priority="21">
      <formula>WEEKDAY(A7)=1</formula>
    </cfRule>
  </conditionalFormatting>
  <conditionalFormatting sqref="J7:J37">
    <cfRule type="expression" dxfId="166" priority="11">
      <formula>MONTH(A7)&lt;&gt;$A$3</formula>
    </cfRule>
    <cfRule type="expression" dxfId="165" priority="17">
      <formula>WEEKDAY(A7)=7</formula>
    </cfRule>
    <cfRule type="expression" dxfId="164" priority="18">
      <formula>WEEKDAY(A7)=1</formula>
    </cfRule>
  </conditionalFormatting>
  <conditionalFormatting sqref="O7:O37">
    <cfRule type="expression" dxfId="163" priority="1">
      <formula>IF(AND(C7="休業日",L7="練習",O7&gt;0.1666668),TRUE,IF(AND(C7="",L7="練習",O7&gt;0.0833334),TRUE,FALSE))</formula>
    </cfRule>
    <cfRule type="expression" dxfId="162" priority="12">
      <formula>MONTH(A7)&lt;&gt;$A$3</formula>
    </cfRule>
    <cfRule type="expression" dxfId="161" priority="14">
      <formula>WEEKDAY(A7)=7</formula>
    </cfRule>
    <cfRule type="expression" dxfId="160" priority="15">
      <formula>WEEKDAY(A7)=1</formula>
    </cfRule>
  </conditionalFormatting>
  <conditionalFormatting sqref="D7:G37">
    <cfRule type="expression" dxfId="159" priority="9">
      <formula>$D7="休養日"</formula>
    </cfRule>
  </conditionalFormatting>
  <conditionalFormatting sqref="H7:J37">
    <cfRule type="expression" dxfId="158" priority="8">
      <formula>$H7="休養日"</formula>
    </cfRule>
  </conditionalFormatting>
  <conditionalFormatting sqref="L7:O37">
    <cfRule type="expression" dxfId="157" priority="7">
      <formula>$L7="休養日"</formula>
    </cfRule>
  </conditionalFormatting>
  <conditionalFormatting sqref="C7:C37">
    <cfRule type="expression" dxfId="156" priority="4">
      <formula>MONTH(A7)&lt;&gt;$A$3</formula>
    </cfRule>
    <cfRule type="expression" dxfId="155" priority="5">
      <formula>WEEKDAY(A7)=7</formula>
    </cfRule>
    <cfRule type="expression" dxfId="154" priority="6">
      <formula>WEEKDAY(A7)=1</formula>
    </cfRule>
  </conditionalFormatting>
  <dataValidations count="6">
    <dataValidation type="list" allowBlank="1" showInputMessage="1" showErrorMessage="1" sqref="H7:H37 D7:D37" xr:uid="{7F64C651-2DC1-46A1-9AA4-94BB70824922}">
      <formula1>"練習,練習試合等,公式戦,その他,休養日"</formula1>
    </dataValidation>
    <dataValidation type="custom" allowBlank="1" showInputMessage="1" showErrorMessage="1" sqref="G7:G37" xr:uid="{E4DDF69F-1B1E-4108-BB7A-02967C047CE4}">
      <formula1>IF($D7="休養日",FALSE,TRUE)</formula1>
    </dataValidation>
    <dataValidation type="custom" showInputMessage="1" showErrorMessage="1" sqref="I7:J37" xr:uid="{804EB27D-A5CF-4A79-B18D-909A034B9ADF}">
      <formula1>IF($H7="休養日",FALSE,IF(I7&gt;=2400,FALSE,IF(MOD(I7,100)&gt;=60,FALSE,TRUE)))</formula1>
    </dataValidation>
    <dataValidation type="custom" allowBlank="1" showInputMessage="1" showErrorMessage="1" sqref="M7:O37" xr:uid="{7FA9E185-4FD2-4D63-9C8E-364DCC7F051D}">
      <formula1>IF($L7="休養日",FALSE,TRUE)</formula1>
    </dataValidation>
    <dataValidation type="list" allowBlank="1" showInputMessage="1" showErrorMessage="1" sqref="C7:C37" xr:uid="{81005BCE-1020-4128-9FF9-C8BADEFDFEE1}">
      <formula1>"休業日,　"</formula1>
    </dataValidation>
    <dataValidation type="custom" showInputMessage="1" showErrorMessage="1" sqref="E7:F37" xr:uid="{D53B7F69-A355-4815-B2A2-B4A1FB249CD3}">
      <formula1>IF(OR($D7="休養日",$D7=""),FALSE,IF(E7&gt;=2400,FALSE,IF(MOD(E7,100)&gt;=60,FALSE,TRUE)))</formula1>
    </dataValidation>
  </dataValidations>
  <pageMargins left="0.70866141732283472" right="0.70866141732283472" top="0.55118110236220474" bottom="0.55118110236220474" header="0.31496062992125984" footer="0.31496062992125984"/>
  <pageSetup paperSize="9" scale="6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ACF3E2DF-2AA0-4D95-84E7-F2B58EEC0137}">
            <xm:f>COUNTIF('祝日（1月～3月）'!$B$2:$B$25,$A7)=1</xm:f>
            <x14:dxf>
              <fill>
                <patternFill>
                  <bgColor rgb="FFFFCCFF"/>
                </patternFill>
              </fill>
            </x14:dxf>
          </x14:cfRule>
          <xm:sqref>E7:E37</xm:sqref>
        </x14:conditionalFormatting>
        <x14:conditionalFormatting xmlns:xm="http://schemas.microsoft.com/office/excel/2006/main">
          <x14:cfRule type="expression" priority="67" id="{2E9E2CDE-89D6-40D2-89F4-C9BCBD66CAAB}">
            <xm:f>COUNTIF('祝日（1月～3月）'!$B$2:$B$22,$A7)=1</xm:f>
            <x14:dxf>
              <font>
                <b/>
                <i val="0"/>
                <color rgb="FFFF0000"/>
              </font>
              <fill>
                <patternFill>
                  <bgColor rgb="FFFFCCFF"/>
                </patternFill>
              </fill>
            </x14:dxf>
          </x14:cfRule>
          <xm:sqref>A7:A37</xm:sqref>
        </x14:conditionalFormatting>
        <x14:conditionalFormatting xmlns:xm="http://schemas.microsoft.com/office/excel/2006/main">
          <x14:cfRule type="expression" priority="64" id="{A96DA9AD-C5CF-4A7F-B172-29762DD5A8A4}">
            <xm:f>COUNTIF('祝日（1月～3月）'!$B$2:$B$25,$A7)=1</xm:f>
            <x14:dxf>
              <fill>
                <patternFill>
                  <bgColor rgb="FFFFCCFF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xpression" priority="59" id="{2ADD4DD1-3E5E-4319-85B7-6839AF7C66D1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F7:F37</xm:sqref>
        </x14:conditionalFormatting>
        <x14:conditionalFormatting xmlns:xm="http://schemas.microsoft.com/office/excel/2006/main">
          <x14:cfRule type="expression" priority="56" id="{7AD3E3AC-48F6-4846-8347-71E1F5D3A0FF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I7:I37</xm:sqref>
        </x14:conditionalFormatting>
        <x14:conditionalFormatting xmlns:xm="http://schemas.microsoft.com/office/excel/2006/main">
          <x14:cfRule type="expression" priority="53" id="{7C7DF5BB-15AC-4789-BF69-B113843703C6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P7:P37</xm:sqref>
        </x14:conditionalFormatting>
        <x14:conditionalFormatting xmlns:xm="http://schemas.microsoft.com/office/excel/2006/main">
          <x14:cfRule type="expression" priority="50" id="{EC9DE87D-9F13-4AEB-AED1-B29C838A30AF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Q7:Q37</xm:sqref>
        </x14:conditionalFormatting>
        <x14:conditionalFormatting xmlns:xm="http://schemas.microsoft.com/office/excel/2006/main">
          <x14:cfRule type="expression" priority="37" id="{05955FFD-2E85-43D0-A587-416933880C03}">
            <xm:f>COUNTIF('祝日（1月～3月）'!$B$2:$B$25,$A7)=1</xm:f>
            <x14:dxf>
              <fill>
                <patternFill>
                  <bgColor rgb="FFFFCCFF"/>
                </patternFill>
              </fill>
            </x14:dxf>
          </x14:cfRule>
          <xm:sqref>H7:H37</xm:sqref>
        </x14:conditionalFormatting>
        <x14:conditionalFormatting xmlns:xm="http://schemas.microsoft.com/office/excel/2006/main">
          <x14:cfRule type="expression" priority="38" id="{F852022F-D1AB-4284-B4F9-B2863EB922F7}">
            <xm:f>COUNTIF('祝日（1月～3月）'!$B$2:$B$25,$A7)=1</xm:f>
            <x14:dxf>
              <fill>
                <patternFill>
                  <bgColor rgb="FFFFCCFF"/>
                </patternFill>
              </fill>
            </x14:dxf>
          </x14:cfRule>
          <xm:sqref>B7:B37</xm:sqref>
        </x14:conditionalFormatting>
        <x14:conditionalFormatting xmlns:xm="http://schemas.microsoft.com/office/excel/2006/main">
          <x14:cfRule type="expression" priority="34" id="{E6512E6C-3B94-4B9B-8FAD-3477DCCC6756}">
            <xm:f>COUNTIF('祝日（1月～3月）'!$B$2:$B$25,$A7)=1</xm:f>
            <x14:dxf>
              <fill>
                <patternFill>
                  <bgColor rgb="FFFFCCFF"/>
                </patternFill>
              </fill>
            </x14:dxf>
          </x14:cfRule>
          <xm:sqref>L7:L37</xm:sqref>
        </x14:conditionalFormatting>
        <x14:conditionalFormatting xmlns:xm="http://schemas.microsoft.com/office/excel/2006/main">
          <x14:cfRule type="expression" priority="31" id="{D9AD0387-11E4-48D8-B30B-734DD110F17F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M7:M37</xm:sqref>
        </x14:conditionalFormatting>
        <x14:conditionalFormatting xmlns:xm="http://schemas.microsoft.com/office/excel/2006/main">
          <x14:cfRule type="expression" priority="28" id="{EDD24C63-1CF7-4235-A9A7-F50365396635}">
            <xm:f>COUNTIF('祝日（1月～3月）'!$B$2:$B$25,$A7)=1</xm:f>
            <x14:dxf>
              <fill>
                <patternFill>
                  <bgColor rgb="FFFFCCFF"/>
                </patternFill>
              </fill>
            </x14:dxf>
          </x14:cfRule>
          <xm:sqref>N7:N37</xm:sqref>
        </x14:conditionalFormatting>
        <x14:conditionalFormatting xmlns:xm="http://schemas.microsoft.com/office/excel/2006/main">
          <x14:cfRule type="expression" priority="19" id="{BB23BE62-CB3C-4C20-AEDC-74704846D10A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G7:G37</xm:sqref>
        </x14:conditionalFormatting>
        <x14:conditionalFormatting xmlns:xm="http://schemas.microsoft.com/office/excel/2006/main">
          <x14:cfRule type="expression" priority="16" id="{B83DCCCF-1FE4-48DF-BD57-081E5049C8B3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J7:J37</xm:sqref>
        </x14:conditionalFormatting>
        <x14:conditionalFormatting xmlns:xm="http://schemas.microsoft.com/office/excel/2006/main">
          <x14:cfRule type="expression" priority="13" id="{EFA4AF4A-5420-4F74-B789-C39CC1B6F391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O7:O37</xm:sqref>
        </x14:conditionalFormatting>
        <x14:conditionalFormatting xmlns:xm="http://schemas.microsoft.com/office/excel/2006/main">
          <x14:cfRule type="expression" priority="3" id="{B6E24249-65E9-4107-A3BB-B6D81DD96256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C7:C37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49639-D480-42DE-AC48-C2D9821B62F2}">
  <sheetPr>
    <pageSetUpPr fitToPage="1"/>
  </sheetPr>
  <dimension ref="A1:T45"/>
  <sheetViews>
    <sheetView view="pageBreakPreview" zoomScale="70" zoomScaleNormal="100" zoomScaleSheetLayoutView="70" workbookViewId="0">
      <selection activeCell="B7" sqref="B7"/>
    </sheetView>
  </sheetViews>
  <sheetFormatPr defaultColWidth="8.75" defaultRowHeight="15.75" x14ac:dyDescent="0.4"/>
  <cols>
    <col min="1" max="1" width="8.75" style="6" customWidth="1"/>
    <col min="2" max="2" width="20.75" style="89" customWidth="1"/>
    <col min="3" max="3" width="8.125" style="6" customWidth="1"/>
    <col min="4" max="4" width="10.75" style="6" customWidth="1"/>
    <col min="5" max="7" width="8.75" style="6" customWidth="1"/>
    <col min="8" max="8" width="10.75" style="6" customWidth="1"/>
    <col min="9" max="10" width="8.75" style="6" customWidth="1"/>
    <col min="11" max="11" width="8.75" style="6"/>
    <col min="12" max="12" width="10.75" style="6" customWidth="1"/>
    <col min="13" max="15" width="8.75" style="6"/>
    <col min="16" max="16" width="12.875" style="6" customWidth="1"/>
    <col min="17" max="17" width="23.75" style="89" customWidth="1"/>
    <col min="18" max="19" width="8.75" style="6"/>
    <col min="20" max="20" width="12.75" style="6" customWidth="1"/>
    <col min="21" max="21" width="18.25" style="6" customWidth="1"/>
    <col min="22" max="22" width="20.125" style="6" customWidth="1"/>
    <col min="23" max="16384" width="8.75" style="6"/>
  </cols>
  <sheetData>
    <row r="1" spans="1:20" ht="20.25" thickBot="1" x14ac:dyDescent="0.45">
      <c r="A1" s="32" t="s">
        <v>41</v>
      </c>
    </row>
    <row r="2" spans="1:20" ht="18" customHeight="1" thickBot="1" x14ac:dyDescent="0.45">
      <c r="A2" s="142">
        <v>2027</v>
      </c>
      <c r="B2" s="89" t="s">
        <v>0</v>
      </c>
      <c r="D2" s="185" t="s">
        <v>28</v>
      </c>
      <c r="E2" s="192" t="s">
        <v>29</v>
      </c>
      <c r="F2" s="193"/>
      <c r="H2" s="189" t="str">
        <f>IF(年間計画!A5="","",年間計画!A5)</f>
        <v/>
      </c>
      <c r="I2" s="190"/>
      <c r="J2" s="191"/>
    </row>
    <row r="3" spans="1:20" ht="18.600000000000001" customHeight="1" thickBot="1" x14ac:dyDescent="0.45">
      <c r="A3" s="141">
        <v>2</v>
      </c>
      <c r="B3" s="89" t="s">
        <v>1</v>
      </c>
      <c r="D3" s="186"/>
      <c r="E3" s="187" t="s">
        <v>64</v>
      </c>
      <c r="F3" s="188"/>
      <c r="H3" s="189" t="str">
        <f>IF(年間計画!F5="","",年間計画!F5)</f>
        <v/>
      </c>
      <c r="I3" s="190"/>
      <c r="J3" s="191"/>
      <c r="K3" s="6" t="s">
        <v>32</v>
      </c>
    </row>
    <row r="4" spans="1:20" ht="18.600000000000001" customHeight="1" thickBot="1" x14ac:dyDescent="0.45">
      <c r="A4" s="11"/>
      <c r="F4" s="12"/>
      <c r="G4" s="8"/>
      <c r="H4" s="9"/>
      <c r="R4" s="10"/>
      <c r="S4" s="10"/>
      <c r="T4" s="10"/>
    </row>
    <row r="5" spans="1:20" ht="19.899999999999999" customHeight="1" thickBot="1" x14ac:dyDescent="0.45">
      <c r="D5" s="194" t="s">
        <v>72</v>
      </c>
      <c r="E5" s="195"/>
      <c r="F5" s="195"/>
      <c r="G5" s="196"/>
      <c r="H5" s="197" t="s">
        <v>73</v>
      </c>
      <c r="I5" s="198"/>
      <c r="J5" s="199"/>
      <c r="K5" s="18"/>
      <c r="L5" s="182" t="s">
        <v>74</v>
      </c>
      <c r="M5" s="183"/>
      <c r="N5" s="183"/>
      <c r="O5" s="184"/>
      <c r="P5" s="14"/>
    </row>
    <row r="6" spans="1:20" ht="18" customHeight="1" thickBot="1" x14ac:dyDescent="0.45">
      <c r="A6" s="20"/>
      <c r="B6" s="92" t="s">
        <v>30</v>
      </c>
      <c r="C6" s="62" t="s">
        <v>65</v>
      </c>
      <c r="D6" s="17" t="s">
        <v>22</v>
      </c>
      <c r="E6" s="34" t="s">
        <v>42</v>
      </c>
      <c r="F6" s="34" t="s">
        <v>43</v>
      </c>
      <c r="G6" s="114" t="s">
        <v>67</v>
      </c>
      <c r="H6" s="17" t="s">
        <v>22</v>
      </c>
      <c r="I6" s="34" t="s">
        <v>42</v>
      </c>
      <c r="J6" s="41" t="s">
        <v>43</v>
      </c>
      <c r="K6" s="9"/>
      <c r="L6" s="129" t="s">
        <v>22</v>
      </c>
      <c r="M6" s="130" t="s">
        <v>42</v>
      </c>
      <c r="N6" s="130" t="s">
        <v>43</v>
      </c>
      <c r="O6" s="114" t="s">
        <v>68</v>
      </c>
      <c r="P6" s="21" t="s">
        <v>20</v>
      </c>
      <c r="Q6" s="90" t="s">
        <v>21</v>
      </c>
    </row>
    <row r="7" spans="1:20" ht="18" customHeight="1" x14ac:dyDescent="0.4">
      <c r="A7" s="22">
        <f>DATE(A2,A3,1)</f>
        <v>46419</v>
      </c>
      <c r="B7" s="93"/>
      <c r="C7" s="43"/>
      <c r="D7" s="48"/>
      <c r="E7" s="40"/>
      <c r="F7" s="110"/>
      <c r="G7" s="143" t="str">
        <f>IF(F7="", "", (TEXT(F7, "0!:00") - TEXT(E7, "0!:00")))</f>
        <v/>
      </c>
      <c r="H7" s="112"/>
      <c r="I7" s="40"/>
      <c r="J7" s="42"/>
      <c r="K7" s="19"/>
      <c r="L7" s="145" t="str">
        <f>IF(H7="",D7&amp;"",H7&amp;"")</f>
        <v/>
      </c>
      <c r="M7" s="146" t="str">
        <f>IF(L7="休養日","",IF(I7="",IF(E7="","",E7),IF(I7="","",I7)))</f>
        <v/>
      </c>
      <c r="N7" s="146" t="str">
        <f>IF(L7="休養日","",IF(J7="",IF(F7="","",F7),IF(J7="","",J7)))</f>
        <v/>
      </c>
      <c r="O7" s="143" t="str">
        <f>IF(L7="休養日","",IF(N7="", "", (TEXT(N7, "0!:00") - TEXT(M7, "0!:00"))))</f>
        <v/>
      </c>
      <c r="P7" s="126"/>
      <c r="Q7" s="64"/>
    </row>
    <row r="8" spans="1:20" ht="18" customHeight="1" x14ac:dyDescent="0.4">
      <c r="A8" s="23">
        <f>A7+1</f>
        <v>46420</v>
      </c>
      <c r="B8" s="94"/>
      <c r="C8" s="44"/>
      <c r="D8" s="48"/>
      <c r="E8" s="40"/>
      <c r="F8" s="110"/>
      <c r="G8" s="54" t="str">
        <f t="shared" ref="G8:G37" si="0">IF(F8="", "", (TEXT(F8, "0!:00") - TEXT(E8, "0!:00")))</f>
        <v/>
      </c>
      <c r="H8" s="112"/>
      <c r="I8" s="40"/>
      <c r="J8" s="42"/>
      <c r="K8" s="19"/>
      <c r="L8" s="49" t="str">
        <f t="shared" ref="L8:L37" si="1">IF(H8="",D8&amp;"",H8&amp;"")</f>
        <v/>
      </c>
      <c r="M8" s="40" t="str">
        <f t="shared" ref="M8:M37" si="2">IF(L8="休養日","",IF(I8="",IF(E8="","",E8),IF(I8="","",I8)))</f>
        <v/>
      </c>
      <c r="N8" s="40" t="str">
        <f t="shared" ref="N8:N37" si="3">IF(L8="休養日","",IF(J8="",IF(F8="","",F8),IF(J8="","",J8)))</f>
        <v/>
      </c>
      <c r="O8" s="54" t="str">
        <f t="shared" ref="O8:O37" si="4">IF(L8="休養日","",IF(N8="", "", (TEXT(N8, "0!:00") - TEXT(M8, "0!:00"))))</f>
        <v/>
      </c>
      <c r="P8" s="127"/>
      <c r="Q8" s="63"/>
    </row>
    <row r="9" spans="1:20" ht="18" customHeight="1" x14ac:dyDescent="0.4">
      <c r="A9" s="23">
        <f t="shared" ref="A9:A37" si="5">A8+1</f>
        <v>46421</v>
      </c>
      <c r="B9" s="94"/>
      <c r="C9" s="44"/>
      <c r="D9" s="48"/>
      <c r="E9" s="40"/>
      <c r="F9" s="110"/>
      <c r="G9" s="54" t="str">
        <f t="shared" si="0"/>
        <v/>
      </c>
      <c r="H9" s="112"/>
      <c r="I9" s="40"/>
      <c r="J9" s="42"/>
      <c r="K9" s="19"/>
      <c r="L9" s="49" t="str">
        <f t="shared" si="1"/>
        <v/>
      </c>
      <c r="M9" s="40" t="str">
        <f t="shared" si="2"/>
        <v/>
      </c>
      <c r="N9" s="40" t="str">
        <f t="shared" si="3"/>
        <v/>
      </c>
      <c r="O9" s="54" t="str">
        <f t="shared" si="4"/>
        <v/>
      </c>
      <c r="P9" s="127"/>
      <c r="Q9" s="63"/>
    </row>
    <row r="10" spans="1:20" ht="18" customHeight="1" x14ac:dyDescent="0.4">
      <c r="A10" s="23">
        <f t="shared" si="5"/>
        <v>46422</v>
      </c>
      <c r="B10" s="94"/>
      <c r="C10" s="44"/>
      <c r="D10" s="48"/>
      <c r="E10" s="40"/>
      <c r="F10" s="110"/>
      <c r="G10" s="54" t="str">
        <f t="shared" si="0"/>
        <v/>
      </c>
      <c r="H10" s="112"/>
      <c r="I10" s="40"/>
      <c r="J10" s="42"/>
      <c r="K10" s="19"/>
      <c r="L10" s="49" t="str">
        <f t="shared" si="1"/>
        <v/>
      </c>
      <c r="M10" s="40" t="str">
        <f t="shared" si="2"/>
        <v/>
      </c>
      <c r="N10" s="40" t="str">
        <f t="shared" si="3"/>
        <v/>
      </c>
      <c r="O10" s="54" t="str">
        <f t="shared" si="4"/>
        <v/>
      </c>
      <c r="P10" s="127"/>
      <c r="Q10" s="63"/>
      <c r="T10" s="38"/>
    </row>
    <row r="11" spans="1:20" ht="18" customHeight="1" x14ac:dyDescent="0.4">
      <c r="A11" s="23">
        <f t="shared" si="5"/>
        <v>46423</v>
      </c>
      <c r="B11" s="94"/>
      <c r="C11" s="44"/>
      <c r="D11" s="48"/>
      <c r="E11" s="40"/>
      <c r="F11" s="110"/>
      <c r="G11" s="54" t="str">
        <f t="shared" si="0"/>
        <v/>
      </c>
      <c r="H11" s="112"/>
      <c r="I11" s="40"/>
      <c r="J11" s="42"/>
      <c r="K11" s="19"/>
      <c r="L11" s="49" t="str">
        <f t="shared" si="1"/>
        <v/>
      </c>
      <c r="M11" s="40" t="str">
        <f t="shared" si="2"/>
        <v/>
      </c>
      <c r="N11" s="40" t="str">
        <f t="shared" si="3"/>
        <v/>
      </c>
      <c r="O11" s="54" t="str">
        <f t="shared" si="4"/>
        <v/>
      </c>
      <c r="P11" s="127"/>
      <c r="Q11" s="63"/>
    </row>
    <row r="12" spans="1:20" ht="18" customHeight="1" x14ac:dyDescent="0.4">
      <c r="A12" s="23">
        <f t="shared" si="5"/>
        <v>46424</v>
      </c>
      <c r="B12" s="94"/>
      <c r="C12" s="44"/>
      <c r="D12" s="48"/>
      <c r="E12" s="40"/>
      <c r="F12" s="110"/>
      <c r="G12" s="54" t="str">
        <f t="shared" si="0"/>
        <v/>
      </c>
      <c r="H12" s="112"/>
      <c r="I12" s="40"/>
      <c r="J12" s="42"/>
      <c r="K12" s="19"/>
      <c r="L12" s="49" t="str">
        <f t="shared" si="1"/>
        <v/>
      </c>
      <c r="M12" s="40" t="str">
        <f t="shared" si="2"/>
        <v/>
      </c>
      <c r="N12" s="40" t="str">
        <f t="shared" si="3"/>
        <v/>
      </c>
      <c r="O12" s="54" t="str">
        <f t="shared" si="4"/>
        <v/>
      </c>
      <c r="P12" s="127"/>
      <c r="Q12" s="63"/>
    </row>
    <row r="13" spans="1:20" ht="18" customHeight="1" x14ac:dyDescent="0.4">
      <c r="A13" s="23">
        <f t="shared" si="5"/>
        <v>46425</v>
      </c>
      <c r="B13" s="94"/>
      <c r="C13" s="44"/>
      <c r="D13" s="48"/>
      <c r="E13" s="40"/>
      <c r="F13" s="110"/>
      <c r="G13" s="54" t="str">
        <f t="shared" si="0"/>
        <v/>
      </c>
      <c r="H13" s="112"/>
      <c r="I13" s="40"/>
      <c r="J13" s="42"/>
      <c r="K13" s="19"/>
      <c r="L13" s="49" t="str">
        <f t="shared" si="1"/>
        <v/>
      </c>
      <c r="M13" s="40" t="str">
        <f t="shared" si="2"/>
        <v/>
      </c>
      <c r="N13" s="40" t="str">
        <f t="shared" si="3"/>
        <v/>
      </c>
      <c r="O13" s="54" t="str">
        <f t="shared" si="4"/>
        <v/>
      </c>
      <c r="P13" s="127"/>
      <c r="Q13" s="63"/>
      <c r="T13" s="39"/>
    </row>
    <row r="14" spans="1:20" ht="18" customHeight="1" x14ac:dyDescent="0.4">
      <c r="A14" s="23">
        <f t="shared" si="5"/>
        <v>46426</v>
      </c>
      <c r="B14" s="94"/>
      <c r="C14" s="44"/>
      <c r="D14" s="48"/>
      <c r="E14" s="40"/>
      <c r="F14" s="110"/>
      <c r="G14" s="54" t="str">
        <f t="shared" si="0"/>
        <v/>
      </c>
      <c r="H14" s="112"/>
      <c r="I14" s="40"/>
      <c r="J14" s="42"/>
      <c r="K14" s="19"/>
      <c r="L14" s="49" t="str">
        <f t="shared" si="1"/>
        <v/>
      </c>
      <c r="M14" s="40" t="str">
        <f t="shared" si="2"/>
        <v/>
      </c>
      <c r="N14" s="40" t="str">
        <f t="shared" si="3"/>
        <v/>
      </c>
      <c r="O14" s="54" t="str">
        <f t="shared" si="4"/>
        <v/>
      </c>
      <c r="P14" s="127"/>
      <c r="Q14" s="63"/>
      <c r="T14" s="16"/>
    </row>
    <row r="15" spans="1:20" ht="18" customHeight="1" x14ac:dyDescent="0.4">
      <c r="A15" s="23">
        <f t="shared" si="5"/>
        <v>46427</v>
      </c>
      <c r="B15" s="94"/>
      <c r="C15" s="44"/>
      <c r="D15" s="48"/>
      <c r="E15" s="40"/>
      <c r="F15" s="110"/>
      <c r="G15" s="54" t="str">
        <f t="shared" si="0"/>
        <v/>
      </c>
      <c r="H15" s="112"/>
      <c r="I15" s="40"/>
      <c r="J15" s="42"/>
      <c r="K15" s="19"/>
      <c r="L15" s="49" t="str">
        <f t="shared" si="1"/>
        <v/>
      </c>
      <c r="M15" s="40" t="str">
        <f t="shared" si="2"/>
        <v/>
      </c>
      <c r="N15" s="40" t="str">
        <f t="shared" si="3"/>
        <v/>
      </c>
      <c r="O15" s="54" t="str">
        <f t="shared" si="4"/>
        <v/>
      </c>
      <c r="P15" s="127"/>
      <c r="Q15" s="63"/>
    </row>
    <row r="16" spans="1:20" ht="18" customHeight="1" x14ac:dyDescent="0.4">
      <c r="A16" s="23">
        <f t="shared" si="5"/>
        <v>46428</v>
      </c>
      <c r="B16" s="94"/>
      <c r="C16" s="44"/>
      <c r="D16" s="48"/>
      <c r="E16" s="40"/>
      <c r="F16" s="110"/>
      <c r="G16" s="54" t="str">
        <f t="shared" si="0"/>
        <v/>
      </c>
      <c r="H16" s="112"/>
      <c r="I16" s="40"/>
      <c r="J16" s="42"/>
      <c r="K16" s="19"/>
      <c r="L16" s="49" t="str">
        <f t="shared" si="1"/>
        <v/>
      </c>
      <c r="M16" s="40" t="str">
        <f t="shared" si="2"/>
        <v/>
      </c>
      <c r="N16" s="40" t="str">
        <f t="shared" si="3"/>
        <v/>
      </c>
      <c r="O16" s="54" t="str">
        <f t="shared" si="4"/>
        <v/>
      </c>
      <c r="P16" s="127"/>
      <c r="Q16" s="63"/>
    </row>
    <row r="17" spans="1:17" ht="18" customHeight="1" x14ac:dyDescent="0.4">
      <c r="A17" s="23">
        <f t="shared" si="5"/>
        <v>46429</v>
      </c>
      <c r="B17" s="94"/>
      <c r="C17" s="44"/>
      <c r="D17" s="48"/>
      <c r="E17" s="40"/>
      <c r="F17" s="110"/>
      <c r="G17" s="54" t="str">
        <f t="shared" si="0"/>
        <v/>
      </c>
      <c r="H17" s="112"/>
      <c r="I17" s="40"/>
      <c r="J17" s="42"/>
      <c r="K17" s="19"/>
      <c r="L17" s="49" t="str">
        <f t="shared" si="1"/>
        <v/>
      </c>
      <c r="M17" s="40" t="str">
        <f t="shared" si="2"/>
        <v/>
      </c>
      <c r="N17" s="40" t="str">
        <f t="shared" si="3"/>
        <v/>
      </c>
      <c r="O17" s="54" t="str">
        <f t="shared" si="4"/>
        <v/>
      </c>
      <c r="P17" s="127"/>
      <c r="Q17" s="63"/>
    </row>
    <row r="18" spans="1:17" ht="18" customHeight="1" x14ac:dyDescent="0.4">
      <c r="A18" s="23">
        <f t="shared" si="5"/>
        <v>46430</v>
      </c>
      <c r="B18" s="94"/>
      <c r="C18" s="44"/>
      <c r="D18" s="48"/>
      <c r="E18" s="40"/>
      <c r="F18" s="110"/>
      <c r="G18" s="54" t="str">
        <f t="shared" si="0"/>
        <v/>
      </c>
      <c r="H18" s="112"/>
      <c r="I18" s="40"/>
      <c r="J18" s="42"/>
      <c r="K18" s="19"/>
      <c r="L18" s="49" t="str">
        <f t="shared" si="1"/>
        <v/>
      </c>
      <c r="M18" s="40" t="str">
        <f t="shared" si="2"/>
        <v/>
      </c>
      <c r="N18" s="40" t="str">
        <f t="shared" si="3"/>
        <v/>
      </c>
      <c r="O18" s="54" t="str">
        <f t="shared" si="4"/>
        <v/>
      </c>
      <c r="P18" s="127"/>
      <c r="Q18" s="63"/>
    </row>
    <row r="19" spans="1:17" ht="18" customHeight="1" x14ac:dyDescent="0.4">
      <c r="A19" s="23">
        <f t="shared" si="5"/>
        <v>46431</v>
      </c>
      <c r="B19" s="94"/>
      <c r="C19" s="44"/>
      <c r="D19" s="48"/>
      <c r="E19" s="40"/>
      <c r="F19" s="110"/>
      <c r="G19" s="54" t="str">
        <f t="shared" si="0"/>
        <v/>
      </c>
      <c r="H19" s="112"/>
      <c r="I19" s="40"/>
      <c r="J19" s="42"/>
      <c r="K19" s="19"/>
      <c r="L19" s="49" t="str">
        <f t="shared" si="1"/>
        <v/>
      </c>
      <c r="M19" s="40" t="str">
        <f t="shared" si="2"/>
        <v/>
      </c>
      <c r="N19" s="40" t="str">
        <f t="shared" si="3"/>
        <v/>
      </c>
      <c r="O19" s="54" t="str">
        <f t="shared" si="4"/>
        <v/>
      </c>
      <c r="P19" s="127"/>
      <c r="Q19" s="63"/>
    </row>
    <row r="20" spans="1:17" ht="18" customHeight="1" x14ac:dyDescent="0.4">
      <c r="A20" s="23">
        <f t="shared" si="5"/>
        <v>46432</v>
      </c>
      <c r="B20" s="94"/>
      <c r="C20" s="44"/>
      <c r="D20" s="48"/>
      <c r="E20" s="40"/>
      <c r="F20" s="110"/>
      <c r="G20" s="54" t="str">
        <f t="shared" si="0"/>
        <v/>
      </c>
      <c r="H20" s="112"/>
      <c r="I20" s="40"/>
      <c r="J20" s="42"/>
      <c r="K20" s="19"/>
      <c r="L20" s="49" t="str">
        <f t="shared" si="1"/>
        <v/>
      </c>
      <c r="M20" s="40" t="str">
        <f t="shared" si="2"/>
        <v/>
      </c>
      <c r="N20" s="40" t="str">
        <f t="shared" si="3"/>
        <v/>
      </c>
      <c r="O20" s="54" t="str">
        <f t="shared" si="4"/>
        <v/>
      </c>
      <c r="P20" s="127"/>
      <c r="Q20" s="63"/>
    </row>
    <row r="21" spans="1:17" ht="18" customHeight="1" x14ac:dyDescent="0.4">
      <c r="A21" s="23">
        <f t="shared" si="5"/>
        <v>46433</v>
      </c>
      <c r="B21" s="94"/>
      <c r="C21" s="44"/>
      <c r="D21" s="48"/>
      <c r="E21" s="40"/>
      <c r="F21" s="110"/>
      <c r="G21" s="54" t="str">
        <f t="shared" si="0"/>
        <v/>
      </c>
      <c r="H21" s="112"/>
      <c r="I21" s="40"/>
      <c r="J21" s="42"/>
      <c r="K21" s="19"/>
      <c r="L21" s="49" t="str">
        <f t="shared" si="1"/>
        <v/>
      </c>
      <c r="M21" s="40" t="str">
        <f t="shared" si="2"/>
        <v/>
      </c>
      <c r="N21" s="40" t="str">
        <f t="shared" si="3"/>
        <v/>
      </c>
      <c r="O21" s="54" t="str">
        <f t="shared" si="4"/>
        <v/>
      </c>
      <c r="P21" s="127"/>
      <c r="Q21" s="63"/>
    </row>
    <row r="22" spans="1:17" ht="18" customHeight="1" x14ac:dyDescent="0.4">
      <c r="A22" s="23">
        <f t="shared" si="5"/>
        <v>46434</v>
      </c>
      <c r="B22" s="94"/>
      <c r="C22" s="44"/>
      <c r="D22" s="48"/>
      <c r="E22" s="40"/>
      <c r="F22" s="110"/>
      <c r="G22" s="54" t="str">
        <f t="shared" si="0"/>
        <v/>
      </c>
      <c r="H22" s="112"/>
      <c r="I22" s="40"/>
      <c r="J22" s="42"/>
      <c r="K22" s="19"/>
      <c r="L22" s="49" t="str">
        <f t="shared" si="1"/>
        <v/>
      </c>
      <c r="M22" s="40" t="str">
        <f t="shared" si="2"/>
        <v/>
      </c>
      <c r="N22" s="40" t="str">
        <f t="shared" si="3"/>
        <v/>
      </c>
      <c r="O22" s="54" t="str">
        <f t="shared" si="4"/>
        <v/>
      </c>
      <c r="P22" s="127"/>
      <c r="Q22" s="63"/>
    </row>
    <row r="23" spans="1:17" ht="18" customHeight="1" x14ac:dyDescent="0.4">
      <c r="A23" s="23">
        <f t="shared" si="5"/>
        <v>46435</v>
      </c>
      <c r="B23" s="94"/>
      <c r="C23" s="44"/>
      <c r="D23" s="48"/>
      <c r="E23" s="40"/>
      <c r="F23" s="110"/>
      <c r="G23" s="54" t="str">
        <f t="shared" si="0"/>
        <v/>
      </c>
      <c r="H23" s="112"/>
      <c r="I23" s="40"/>
      <c r="J23" s="42"/>
      <c r="K23" s="19"/>
      <c r="L23" s="49" t="str">
        <f t="shared" si="1"/>
        <v/>
      </c>
      <c r="M23" s="40" t="str">
        <f t="shared" si="2"/>
        <v/>
      </c>
      <c r="N23" s="40" t="str">
        <f t="shared" si="3"/>
        <v/>
      </c>
      <c r="O23" s="54" t="str">
        <f t="shared" si="4"/>
        <v/>
      </c>
      <c r="P23" s="127"/>
      <c r="Q23" s="63"/>
    </row>
    <row r="24" spans="1:17" ht="18" customHeight="1" x14ac:dyDescent="0.4">
      <c r="A24" s="23">
        <f t="shared" si="5"/>
        <v>46436</v>
      </c>
      <c r="B24" s="94"/>
      <c r="C24" s="44"/>
      <c r="D24" s="48"/>
      <c r="E24" s="40"/>
      <c r="F24" s="110"/>
      <c r="G24" s="54" t="str">
        <f t="shared" si="0"/>
        <v/>
      </c>
      <c r="H24" s="112"/>
      <c r="I24" s="40"/>
      <c r="J24" s="42"/>
      <c r="K24" s="19"/>
      <c r="L24" s="49" t="str">
        <f t="shared" si="1"/>
        <v/>
      </c>
      <c r="M24" s="40" t="str">
        <f t="shared" si="2"/>
        <v/>
      </c>
      <c r="N24" s="40" t="str">
        <f t="shared" si="3"/>
        <v/>
      </c>
      <c r="O24" s="54" t="str">
        <f t="shared" si="4"/>
        <v/>
      </c>
      <c r="P24" s="127"/>
      <c r="Q24" s="63"/>
    </row>
    <row r="25" spans="1:17" ht="18" customHeight="1" x14ac:dyDescent="0.4">
      <c r="A25" s="23">
        <f t="shared" si="5"/>
        <v>46437</v>
      </c>
      <c r="B25" s="94"/>
      <c r="C25" s="44"/>
      <c r="D25" s="48"/>
      <c r="E25" s="40"/>
      <c r="F25" s="110"/>
      <c r="G25" s="54" t="str">
        <f t="shared" si="0"/>
        <v/>
      </c>
      <c r="H25" s="112"/>
      <c r="I25" s="40"/>
      <c r="J25" s="42"/>
      <c r="K25" s="19"/>
      <c r="L25" s="49" t="str">
        <f t="shared" si="1"/>
        <v/>
      </c>
      <c r="M25" s="40" t="str">
        <f t="shared" si="2"/>
        <v/>
      </c>
      <c r="N25" s="40" t="str">
        <f t="shared" si="3"/>
        <v/>
      </c>
      <c r="O25" s="54" t="str">
        <f t="shared" si="4"/>
        <v/>
      </c>
      <c r="P25" s="127"/>
      <c r="Q25" s="63"/>
    </row>
    <row r="26" spans="1:17" ht="18" customHeight="1" x14ac:dyDescent="0.4">
      <c r="A26" s="23">
        <f t="shared" si="5"/>
        <v>46438</v>
      </c>
      <c r="B26" s="94"/>
      <c r="C26" s="44"/>
      <c r="D26" s="48"/>
      <c r="E26" s="40"/>
      <c r="F26" s="110"/>
      <c r="G26" s="54" t="str">
        <f t="shared" si="0"/>
        <v/>
      </c>
      <c r="H26" s="112"/>
      <c r="I26" s="40"/>
      <c r="J26" s="42"/>
      <c r="K26" s="19"/>
      <c r="L26" s="49" t="str">
        <f t="shared" si="1"/>
        <v/>
      </c>
      <c r="M26" s="40" t="str">
        <f t="shared" si="2"/>
        <v/>
      </c>
      <c r="N26" s="40" t="str">
        <f t="shared" si="3"/>
        <v/>
      </c>
      <c r="O26" s="54" t="str">
        <f t="shared" si="4"/>
        <v/>
      </c>
      <c r="P26" s="127"/>
      <c r="Q26" s="63"/>
    </row>
    <row r="27" spans="1:17" ht="18" customHeight="1" x14ac:dyDescent="0.4">
      <c r="A27" s="23">
        <f t="shared" si="5"/>
        <v>46439</v>
      </c>
      <c r="B27" s="94"/>
      <c r="C27" s="44"/>
      <c r="D27" s="48"/>
      <c r="E27" s="40"/>
      <c r="F27" s="110"/>
      <c r="G27" s="54" t="str">
        <f t="shared" si="0"/>
        <v/>
      </c>
      <c r="H27" s="112"/>
      <c r="I27" s="40"/>
      <c r="J27" s="42"/>
      <c r="K27" s="19"/>
      <c r="L27" s="49" t="str">
        <f t="shared" si="1"/>
        <v/>
      </c>
      <c r="M27" s="40" t="str">
        <f t="shared" si="2"/>
        <v/>
      </c>
      <c r="N27" s="40" t="str">
        <f t="shared" si="3"/>
        <v/>
      </c>
      <c r="O27" s="54" t="str">
        <f t="shared" si="4"/>
        <v/>
      </c>
      <c r="P27" s="127"/>
      <c r="Q27" s="63"/>
    </row>
    <row r="28" spans="1:17" ht="18" customHeight="1" x14ac:dyDescent="0.4">
      <c r="A28" s="23">
        <f t="shared" si="5"/>
        <v>46440</v>
      </c>
      <c r="B28" s="94"/>
      <c r="C28" s="44"/>
      <c r="D28" s="48"/>
      <c r="E28" s="40"/>
      <c r="F28" s="110"/>
      <c r="G28" s="54" t="str">
        <f t="shared" si="0"/>
        <v/>
      </c>
      <c r="H28" s="112"/>
      <c r="I28" s="40"/>
      <c r="J28" s="42"/>
      <c r="K28" s="19"/>
      <c r="L28" s="49" t="str">
        <f t="shared" si="1"/>
        <v/>
      </c>
      <c r="M28" s="40" t="str">
        <f t="shared" si="2"/>
        <v/>
      </c>
      <c r="N28" s="40" t="str">
        <f t="shared" si="3"/>
        <v/>
      </c>
      <c r="O28" s="54" t="str">
        <f t="shared" si="4"/>
        <v/>
      </c>
      <c r="P28" s="127"/>
      <c r="Q28" s="63"/>
    </row>
    <row r="29" spans="1:17" ht="18" customHeight="1" x14ac:dyDescent="0.4">
      <c r="A29" s="23">
        <f t="shared" si="5"/>
        <v>46441</v>
      </c>
      <c r="B29" s="94"/>
      <c r="C29" s="44"/>
      <c r="D29" s="48"/>
      <c r="E29" s="40"/>
      <c r="F29" s="110"/>
      <c r="G29" s="54" t="str">
        <f t="shared" si="0"/>
        <v/>
      </c>
      <c r="H29" s="112"/>
      <c r="I29" s="40"/>
      <c r="J29" s="42"/>
      <c r="K29" s="19"/>
      <c r="L29" s="49" t="str">
        <f t="shared" si="1"/>
        <v/>
      </c>
      <c r="M29" s="40" t="str">
        <f t="shared" si="2"/>
        <v/>
      </c>
      <c r="N29" s="40" t="str">
        <f t="shared" si="3"/>
        <v/>
      </c>
      <c r="O29" s="54" t="str">
        <f t="shared" si="4"/>
        <v/>
      </c>
      <c r="P29" s="127"/>
      <c r="Q29" s="63"/>
    </row>
    <row r="30" spans="1:17" ht="18" customHeight="1" x14ac:dyDescent="0.4">
      <c r="A30" s="23">
        <f t="shared" si="5"/>
        <v>46442</v>
      </c>
      <c r="B30" s="94"/>
      <c r="C30" s="44"/>
      <c r="D30" s="48"/>
      <c r="E30" s="40"/>
      <c r="F30" s="110"/>
      <c r="G30" s="54" t="str">
        <f t="shared" si="0"/>
        <v/>
      </c>
      <c r="H30" s="112"/>
      <c r="I30" s="40"/>
      <c r="J30" s="42"/>
      <c r="K30" s="19"/>
      <c r="L30" s="49" t="str">
        <f t="shared" si="1"/>
        <v/>
      </c>
      <c r="M30" s="40" t="str">
        <f t="shared" si="2"/>
        <v/>
      </c>
      <c r="N30" s="40" t="str">
        <f t="shared" si="3"/>
        <v/>
      </c>
      <c r="O30" s="54" t="str">
        <f t="shared" si="4"/>
        <v/>
      </c>
      <c r="P30" s="127"/>
      <c r="Q30" s="63"/>
    </row>
    <row r="31" spans="1:17" ht="18" customHeight="1" x14ac:dyDescent="0.4">
      <c r="A31" s="23">
        <f t="shared" si="5"/>
        <v>46443</v>
      </c>
      <c r="B31" s="94"/>
      <c r="C31" s="44"/>
      <c r="D31" s="48"/>
      <c r="E31" s="40"/>
      <c r="F31" s="110"/>
      <c r="G31" s="54" t="str">
        <f t="shared" si="0"/>
        <v/>
      </c>
      <c r="H31" s="112"/>
      <c r="I31" s="40"/>
      <c r="J31" s="42"/>
      <c r="K31" s="19"/>
      <c r="L31" s="49" t="str">
        <f t="shared" si="1"/>
        <v/>
      </c>
      <c r="M31" s="40" t="str">
        <f t="shared" si="2"/>
        <v/>
      </c>
      <c r="N31" s="40" t="str">
        <f t="shared" si="3"/>
        <v/>
      </c>
      <c r="O31" s="54" t="str">
        <f t="shared" si="4"/>
        <v/>
      </c>
      <c r="P31" s="127"/>
      <c r="Q31" s="63"/>
    </row>
    <row r="32" spans="1:17" ht="18" customHeight="1" x14ac:dyDescent="0.4">
      <c r="A32" s="23">
        <f t="shared" si="5"/>
        <v>46444</v>
      </c>
      <c r="B32" s="94"/>
      <c r="C32" s="44"/>
      <c r="D32" s="48"/>
      <c r="E32" s="40"/>
      <c r="F32" s="110"/>
      <c r="G32" s="54" t="str">
        <f t="shared" si="0"/>
        <v/>
      </c>
      <c r="H32" s="112"/>
      <c r="I32" s="40"/>
      <c r="J32" s="42"/>
      <c r="K32" s="19"/>
      <c r="L32" s="49" t="str">
        <f t="shared" si="1"/>
        <v/>
      </c>
      <c r="M32" s="40" t="str">
        <f t="shared" si="2"/>
        <v/>
      </c>
      <c r="N32" s="40" t="str">
        <f t="shared" si="3"/>
        <v/>
      </c>
      <c r="O32" s="54" t="str">
        <f t="shared" si="4"/>
        <v/>
      </c>
      <c r="P32" s="127"/>
      <c r="Q32" s="63"/>
    </row>
    <row r="33" spans="1:17" ht="18" customHeight="1" x14ac:dyDescent="0.4">
      <c r="A33" s="23">
        <f t="shared" si="5"/>
        <v>46445</v>
      </c>
      <c r="B33" s="94"/>
      <c r="C33" s="44"/>
      <c r="D33" s="48"/>
      <c r="E33" s="40"/>
      <c r="F33" s="110"/>
      <c r="G33" s="54" t="str">
        <f t="shared" si="0"/>
        <v/>
      </c>
      <c r="H33" s="112"/>
      <c r="I33" s="40"/>
      <c r="J33" s="42"/>
      <c r="K33" s="19"/>
      <c r="L33" s="49" t="str">
        <f t="shared" si="1"/>
        <v/>
      </c>
      <c r="M33" s="40" t="str">
        <f t="shared" si="2"/>
        <v/>
      </c>
      <c r="N33" s="40" t="str">
        <f t="shared" si="3"/>
        <v/>
      </c>
      <c r="O33" s="54" t="str">
        <f t="shared" si="4"/>
        <v/>
      </c>
      <c r="P33" s="127"/>
      <c r="Q33" s="63"/>
    </row>
    <row r="34" spans="1:17" ht="18" customHeight="1" x14ac:dyDescent="0.4">
      <c r="A34" s="23">
        <f t="shared" si="5"/>
        <v>46446</v>
      </c>
      <c r="B34" s="94"/>
      <c r="C34" s="44"/>
      <c r="D34" s="48"/>
      <c r="E34" s="40"/>
      <c r="F34" s="110"/>
      <c r="G34" s="54" t="str">
        <f t="shared" si="0"/>
        <v/>
      </c>
      <c r="H34" s="112"/>
      <c r="I34" s="40"/>
      <c r="J34" s="42"/>
      <c r="K34" s="19"/>
      <c r="L34" s="49" t="str">
        <f t="shared" si="1"/>
        <v/>
      </c>
      <c r="M34" s="40" t="str">
        <f t="shared" si="2"/>
        <v/>
      </c>
      <c r="N34" s="40" t="str">
        <f t="shared" si="3"/>
        <v/>
      </c>
      <c r="O34" s="54" t="str">
        <f t="shared" si="4"/>
        <v/>
      </c>
      <c r="P34" s="127"/>
      <c r="Q34" s="63"/>
    </row>
    <row r="35" spans="1:17" ht="18" customHeight="1" x14ac:dyDescent="0.4">
      <c r="A35" s="23">
        <f t="shared" si="5"/>
        <v>46447</v>
      </c>
      <c r="B35" s="94"/>
      <c r="C35" s="44"/>
      <c r="D35" s="48"/>
      <c r="E35" s="40"/>
      <c r="F35" s="110"/>
      <c r="G35" s="54" t="str">
        <f t="shared" si="0"/>
        <v/>
      </c>
      <c r="H35" s="112"/>
      <c r="I35" s="40"/>
      <c r="J35" s="42"/>
      <c r="K35" s="19"/>
      <c r="L35" s="49" t="str">
        <f t="shared" si="1"/>
        <v/>
      </c>
      <c r="M35" s="40" t="str">
        <f t="shared" si="2"/>
        <v/>
      </c>
      <c r="N35" s="40" t="str">
        <f t="shared" si="3"/>
        <v/>
      </c>
      <c r="O35" s="54" t="str">
        <f t="shared" si="4"/>
        <v/>
      </c>
      <c r="P35" s="127"/>
      <c r="Q35" s="63"/>
    </row>
    <row r="36" spans="1:17" ht="18" customHeight="1" x14ac:dyDescent="0.4">
      <c r="A36" s="23">
        <f t="shared" si="5"/>
        <v>46448</v>
      </c>
      <c r="B36" s="94"/>
      <c r="C36" s="44"/>
      <c r="D36" s="48"/>
      <c r="E36" s="40"/>
      <c r="F36" s="110"/>
      <c r="G36" s="54" t="str">
        <f t="shared" si="0"/>
        <v/>
      </c>
      <c r="H36" s="112"/>
      <c r="I36" s="40"/>
      <c r="J36" s="42"/>
      <c r="K36" s="19"/>
      <c r="L36" s="49" t="str">
        <f t="shared" si="1"/>
        <v/>
      </c>
      <c r="M36" s="40" t="str">
        <f t="shared" si="2"/>
        <v/>
      </c>
      <c r="N36" s="40" t="str">
        <f t="shared" si="3"/>
        <v/>
      </c>
      <c r="O36" s="54" t="str">
        <f t="shared" si="4"/>
        <v/>
      </c>
      <c r="P36" s="127"/>
      <c r="Q36" s="63"/>
    </row>
    <row r="37" spans="1:17" ht="18" customHeight="1" thickBot="1" x14ac:dyDescent="0.45">
      <c r="A37" s="24">
        <f t="shared" si="5"/>
        <v>46449</v>
      </c>
      <c r="B37" s="95"/>
      <c r="C37" s="45"/>
      <c r="D37" s="119"/>
      <c r="E37" s="46"/>
      <c r="F37" s="111"/>
      <c r="G37" s="55" t="str">
        <f t="shared" si="0"/>
        <v/>
      </c>
      <c r="H37" s="113"/>
      <c r="I37" s="46"/>
      <c r="J37" s="47"/>
      <c r="K37" s="19"/>
      <c r="L37" s="50" t="str">
        <f t="shared" si="1"/>
        <v/>
      </c>
      <c r="M37" s="46" t="str">
        <f t="shared" si="2"/>
        <v/>
      </c>
      <c r="N37" s="46" t="str">
        <f t="shared" si="3"/>
        <v/>
      </c>
      <c r="O37" s="55" t="str">
        <f t="shared" si="4"/>
        <v/>
      </c>
      <c r="P37" s="128"/>
      <c r="Q37" s="33"/>
    </row>
    <row r="38" spans="1:17" ht="16.5" thickBot="1" x14ac:dyDescent="0.45">
      <c r="A38" s="7" t="s">
        <v>17</v>
      </c>
      <c r="B38" s="96"/>
      <c r="C38" s="13" t="s">
        <v>18</v>
      </c>
      <c r="D38" s="51">
        <f>COUNTIF($D$7:$D$37,C38)</f>
        <v>0</v>
      </c>
      <c r="G38" s="144">
        <f>SUM(G7:G37)-SUMIFS(G7:G37,D7:D37,"休養日")</f>
        <v>0</v>
      </c>
      <c r="K38" s="13" t="s">
        <v>18</v>
      </c>
      <c r="L38" s="51">
        <f>COUNTIF($L$7:$L$37,K38)</f>
        <v>0</v>
      </c>
      <c r="O38" s="144">
        <f>SUM(O7:O37)-SUMIFS(O7:O37,L7:L37,"休養日")</f>
        <v>0</v>
      </c>
    </row>
    <row r="39" spans="1:17" x14ac:dyDescent="0.4">
      <c r="B39" s="96"/>
      <c r="C39" s="13" t="s">
        <v>63</v>
      </c>
      <c r="D39" s="35">
        <f t="shared" ref="D39:D42" si="6">COUNTIF($D$7:$D$37,C39)</f>
        <v>0</v>
      </c>
      <c r="K39" s="13" t="s">
        <v>63</v>
      </c>
      <c r="L39" s="35">
        <f t="shared" ref="L39:L42" si="7">COUNTIF($L$7:$L$37,K39)</f>
        <v>0</v>
      </c>
    </row>
    <row r="40" spans="1:17" x14ac:dyDescent="0.4">
      <c r="B40" s="96"/>
      <c r="C40" s="13" t="s">
        <v>31</v>
      </c>
      <c r="D40" s="35">
        <f t="shared" si="6"/>
        <v>0</v>
      </c>
      <c r="K40" s="13" t="s">
        <v>31</v>
      </c>
      <c r="L40" s="35">
        <f t="shared" si="7"/>
        <v>0</v>
      </c>
    </row>
    <row r="41" spans="1:17" ht="16.5" thickBot="1" x14ac:dyDescent="0.45">
      <c r="B41" s="96"/>
      <c r="C41" s="13" t="s">
        <v>45</v>
      </c>
      <c r="D41" s="52">
        <f t="shared" si="6"/>
        <v>0</v>
      </c>
      <c r="K41" s="13" t="s">
        <v>45</v>
      </c>
      <c r="L41" s="52">
        <f t="shared" si="7"/>
        <v>0</v>
      </c>
    </row>
    <row r="42" spans="1:17" ht="16.5" thickBot="1" x14ac:dyDescent="0.45">
      <c r="B42" s="96"/>
      <c r="C42" s="13" t="s">
        <v>19</v>
      </c>
      <c r="D42" s="53">
        <f t="shared" si="6"/>
        <v>0</v>
      </c>
      <c r="K42" s="13" t="s">
        <v>19</v>
      </c>
      <c r="L42" s="53">
        <f t="shared" si="7"/>
        <v>0</v>
      </c>
    </row>
    <row r="43" spans="1:17" ht="16.5" thickBot="1" x14ac:dyDescent="0.45">
      <c r="B43" s="97"/>
      <c r="C43" s="30" t="s">
        <v>37</v>
      </c>
      <c r="D43" s="25">
        <f>COUNTIFS($C$7:$C$37,"休業日",$D$7:$D$37,"休養日")</f>
        <v>0</v>
      </c>
      <c r="K43" s="30" t="s">
        <v>37</v>
      </c>
      <c r="L43" s="25">
        <f>COUNTIFS($C$7:$C$37,"休業日",$L$7:$L$37,"休養日")</f>
        <v>0</v>
      </c>
    </row>
    <row r="45" spans="1:17" x14ac:dyDescent="0.4">
      <c r="B45" s="98"/>
      <c r="C45" s="7"/>
      <c r="K45" s="14"/>
      <c r="L45" s="14"/>
      <c r="M45" s="14"/>
      <c r="N45" s="14"/>
      <c r="O45" s="14"/>
      <c r="P45" s="15"/>
      <c r="Q45" s="91"/>
    </row>
  </sheetData>
  <mergeCells count="8">
    <mergeCell ref="L5:O5"/>
    <mergeCell ref="D2:D3"/>
    <mergeCell ref="E2:F2"/>
    <mergeCell ref="H2:J2"/>
    <mergeCell ref="E3:F3"/>
    <mergeCell ref="H3:J3"/>
    <mergeCell ref="D5:G5"/>
    <mergeCell ref="H5:J5"/>
  </mergeCells>
  <phoneticPr fontId="1"/>
  <conditionalFormatting sqref="A7:A37">
    <cfRule type="expression" dxfId="137" priority="68">
      <formula>WEEKDAY(A7)=7</formula>
    </cfRule>
    <cfRule type="expression" dxfId="136" priority="69">
      <formula>WEEKDAY(A7)=1</formula>
    </cfRule>
  </conditionalFormatting>
  <conditionalFormatting sqref="D7:D37">
    <cfRule type="expression" dxfId="135" priority="48">
      <formula>MONTH(A7)&lt;&gt;$A$3</formula>
    </cfRule>
    <cfRule type="expression" dxfId="134" priority="65">
      <formula>WEEKDAY(A7)=7</formula>
    </cfRule>
    <cfRule type="expression" dxfId="133" priority="66">
      <formula>WEEKDAY(A7)=1</formula>
    </cfRule>
  </conditionalFormatting>
  <conditionalFormatting sqref="E7:E37">
    <cfRule type="expression" dxfId="132" priority="47">
      <formula>MONTH(A7)&lt;&gt;$A$3</formula>
    </cfRule>
    <cfRule type="expression" dxfId="131" priority="62">
      <formula>WEEKDAY(A7)=7</formula>
    </cfRule>
    <cfRule type="expression" dxfId="130" priority="63">
      <formula>WEEKDAY(A7)=1</formula>
    </cfRule>
  </conditionalFormatting>
  <conditionalFormatting sqref="F7:F37">
    <cfRule type="expression" dxfId="129" priority="46">
      <formula>MONTH(A7)&lt;&gt;$A$3</formula>
    </cfRule>
    <cfRule type="expression" dxfId="128" priority="60">
      <formula>WEEKDAY(A7)=7</formula>
    </cfRule>
    <cfRule type="expression" dxfId="127" priority="61">
      <formula>WEEKDAY(A7)=1</formula>
    </cfRule>
  </conditionalFormatting>
  <conditionalFormatting sqref="I7:I37">
    <cfRule type="expression" dxfId="126" priority="45">
      <formula>MONTH(A7)&lt;&gt;$A$3</formula>
    </cfRule>
    <cfRule type="expression" dxfId="125" priority="57">
      <formula>WEEKDAY(A7)=7</formula>
    </cfRule>
    <cfRule type="expression" dxfId="124" priority="58">
      <formula>WEEKDAY(A7)=1</formula>
    </cfRule>
  </conditionalFormatting>
  <conditionalFormatting sqref="P7:P37">
    <cfRule type="expression" dxfId="123" priority="44">
      <formula>MONTH(A7)&lt;&gt;$A$3</formula>
    </cfRule>
    <cfRule type="expression" dxfId="122" priority="54">
      <formula>WEEKDAY(A7)=7</formula>
    </cfRule>
    <cfRule type="expression" dxfId="121" priority="55">
      <formula>WEEKDAY(A7)=1</formula>
    </cfRule>
  </conditionalFormatting>
  <conditionalFormatting sqref="Q7:Q37">
    <cfRule type="expression" dxfId="120" priority="43">
      <formula>MONTH(A7)&lt;&gt;$A$3</formula>
    </cfRule>
    <cfRule type="expression" dxfId="119" priority="51">
      <formula>WEEKDAY(A7)=7</formula>
    </cfRule>
    <cfRule type="expression" dxfId="118" priority="52">
      <formula>WEEKDAY(A7)=1</formula>
    </cfRule>
  </conditionalFormatting>
  <conditionalFormatting sqref="A7:A37">
    <cfRule type="expression" dxfId="117" priority="49">
      <formula>MONTH(A7)&lt;&gt;$A$3</formula>
    </cfRule>
  </conditionalFormatting>
  <conditionalFormatting sqref="H7:H37">
    <cfRule type="expression" dxfId="116" priority="25">
      <formula>MONTH(A7)&lt;&gt;$A$3</formula>
    </cfRule>
    <cfRule type="expression" dxfId="115" priority="41">
      <formula>WEEKDAY(A7)=7</formula>
    </cfRule>
    <cfRule type="expression" dxfId="114" priority="42">
      <formula>WEEKDAY(A7)=1</formula>
    </cfRule>
  </conditionalFormatting>
  <conditionalFormatting sqref="B7:B37">
    <cfRule type="expression" dxfId="113" priority="26">
      <formula>MONTH(A7)&lt;&gt;$A$3</formula>
    </cfRule>
    <cfRule type="expression" dxfId="112" priority="39">
      <formula>WEEKDAY(A7)=7</formula>
    </cfRule>
    <cfRule type="expression" dxfId="111" priority="40">
      <formula>WEEKDAY(A7)=1</formula>
    </cfRule>
  </conditionalFormatting>
  <conditionalFormatting sqref="L7:L37">
    <cfRule type="expression" dxfId="110" priority="24">
      <formula>MONTH(A7)&lt;&gt;$A$3</formula>
    </cfRule>
    <cfRule type="expression" dxfId="109" priority="35">
      <formula>WEEKDAY(A7)=7</formula>
    </cfRule>
    <cfRule type="expression" dxfId="108" priority="36">
      <formula>WEEKDAY(A7)=1</formula>
    </cfRule>
  </conditionalFormatting>
  <conditionalFormatting sqref="M7:M37">
    <cfRule type="expression" dxfId="107" priority="23">
      <formula>MONTH(A7)&lt;&gt;$A$3</formula>
    </cfRule>
    <cfRule type="expression" dxfId="106" priority="32">
      <formula>WEEKDAY(A7)=7</formula>
    </cfRule>
    <cfRule type="expression" dxfId="105" priority="33">
      <formula>WEEKDAY(A7)=1</formula>
    </cfRule>
  </conditionalFormatting>
  <conditionalFormatting sqref="N7:N37">
    <cfRule type="expression" dxfId="104" priority="22">
      <formula>MONTH(A7)&lt;&gt;$A$3</formula>
    </cfRule>
    <cfRule type="expression" dxfId="103" priority="29">
      <formula>WEEKDAY(A7)=7</formula>
    </cfRule>
    <cfRule type="expression" dxfId="102" priority="30">
      <formula>WEEKDAY(A7)=1</formula>
    </cfRule>
  </conditionalFormatting>
  <conditionalFormatting sqref="G7:G37">
    <cfRule type="expression" dxfId="101" priority="2">
      <formula>IF(AND(C7="休業日",D7="練習",G7&gt;0.1666668),TRUE,IF(AND(C7="",D7="練習",G7&gt;0.0833334),TRUE,FALSE))</formula>
    </cfRule>
    <cfRule type="expression" dxfId="100" priority="10">
      <formula>MONTH(A7)&lt;&gt;$A$3</formula>
    </cfRule>
    <cfRule type="expression" dxfId="99" priority="20">
      <formula>WEEKDAY(A7)=7</formula>
    </cfRule>
    <cfRule type="expression" dxfId="98" priority="21">
      <formula>WEEKDAY(A7)=1</formula>
    </cfRule>
  </conditionalFormatting>
  <conditionalFormatting sqref="J7:J37">
    <cfRule type="expression" dxfId="97" priority="11">
      <formula>MONTH(A7)&lt;&gt;$A$3</formula>
    </cfRule>
    <cfRule type="expression" dxfId="96" priority="17">
      <formula>WEEKDAY(A7)=7</formula>
    </cfRule>
    <cfRule type="expression" dxfId="95" priority="18">
      <formula>WEEKDAY(A7)=1</formula>
    </cfRule>
  </conditionalFormatting>
  <conditionalFormatting sqref="O7:O37">
    <cfRule type="expression" dxfId="94" priority="1">
      <formula>IF(AND(C7="休業日",L7="練習",O7&gt;0.1666668),TRUE,IF(AND(C7="",L7="練習",O7&gt;0.0833334),TRUE,FALSE))</formula>
    </cfRule>
    <cfRule type="expression" dxfId="93" priority="12">
      <formula>MONTH(A7)&lt;&gt;$A$3</formula>
    </cfRule>
    <cfRule type="expression" dxfId="92" priority="14">
      <formula>WEEKDAY(A7)=7</formula>
    </cfRule>
    <cfRule type="expression" dxfId="91" priority="15">
      <formula>WEEKDAY(A7)=1</formula>
    </cfRule>
  </conditionalFormatting>
  <conditionalFormatting sqref="D7:G37">
    <cfRule type="expression" dxfId="90" priority="9">
      <formula>$D7="休養日"</formula>
    </cfRule>
  </conditionalFormatting>
  <conditionalFormatting sqref="H7:J37">
    <cfRule type="expression" dxfId="89" priority="8">
      <formula>$H7="休養日"</formula>
    </cfRule>
  </conditionalFormatting>
  <conditionalFormatting sqref="L7:O37">
    <cfRule type="expression" dxfId="88" priority="7">
      <formula>$L7="休養日"</formula>
    </cfRule>
  </conditionalFormatting>
  <conditionalFormatting sqref="C7:C37">
    <cfRule type="expression" dxfId="87" priority="4">
      <formula>MONTH(A7)&lt;&gt;$A$3</formula>
    </cfRule>
    <cfRule type="expression" dxfId="86" priority="5">
      <formula>WEEKDAY(A7)=7</formula>
    </cfRule>
    <cfRule type="expression" dxfId="85" priority="6">
      <formula>WEEKDAY(A7)=1</formula>
    </cfRule>
  </conditionalFormatting>
  <dataValidations count="6">
    <dataValidation type="custom" showInputMessage="1" showErrorMessage="1" sqref="E7:F37" xr:uid="{F07159D5-89A6-4A6F-BDA2-E7DB48B80C04}">
      <formula1>IF(OR($D7="休養日",$D7=""),FALSE,IF(E7&gt;=2400,FALSE,IF(MOD(E7,100)&gt;=60,FALSE,TRUE)))</formula1>
    </dataValidation>
    <dataValidation type="list" allowBlank="1" showInputMessage="1" showErrorMessage="1" sqref="C7:C37" xr:uid="{D40D2535-6388-412D-BE38-4B304163E973}">
      <formula1>"休業日,　"</formula1>
    </dataValidation>
    <dataValidation type="custom" allowBlank="1" showInputMessage="1" showErrorMessage="1" sqref="M7:O37" xr:uid="{92C7867F-A789-42A4-B0BE-78C2DE273463}">
      <formula1>IF($L7="休養日",FALSE,TRUE)</formula1>
    </dataValidation>
    <dataValidation type="custom" showInputMessage="1" showErrorMessage="1" sqref="I7:J37" xr:uid="{4F876843-A219-4B4C-8197-96DF69EFF4DF}">
      <formula1>IF($H7="休養日",FALSE,IF(I7&gt;=2400,FALSE,IF(MOD(I7,100)&gt;=60,FALSE,TRUE)))</formula1>
    </dataValidation>
    <dataValidation type="custom" allowBlank="1" showInputMessage="1" showErrorMessage="1" sqref="G7:G37" xr:uid="{B24AB7F7-2A77-4E6B-8055-09CDF7549671}">
      <formula1>IF($D7="休養日",FALSE,TRUE)</formula1>
    </dataValidation>
    <dataValidation type="list" allowBlank="1" showInputMessage="1" showErrorMessage="1" sqref="H7:H37 D7:D37" xr:uid="{90E753B1-B95E-475D-A361-0F35BB02F3C7}">
      <formula1>"練習,練習試合等,公式戦,その他,休養日"</formula1>
    </dataValidation>
  </dataValidations>
  <pageMargins left="0.70866141732283472" right="0.70866141732283472" top="0.55118110236220474" bottom="0.55118110236220474" header="0.31496062992125984" footer="0.31496062992125984"/>
  <pageSetup paperSize="9" scale="6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F0C6D1B7-5C2D-4CD0-A7F5-D7C0C969CFFC}">
            <xm:f>COUNTIF('祝日（1月～3月）'!$B$2:$B$25,$A7)=1</xm:f>
            <x14:dxf>
              <fill>
                <patternFill>
                  <bgColor rgb="FFFFCCFF"/>
                </patternFill>
              </fill>
            </x14:dxf>
          </x14:cfRule>
          <xm:sqref>E7:E37</xm:sqref>
        </x14:conditionalFormatting>
        <x14:conditionalFormatting xmlns:xm="http://schemas.microsoft.com/office/excel/2006/main">
          <x14:cfRule type="expression" priority="67" id="{5F580EB4-F3A5-45FC-85DD-A656CDE7C859}">
            <xm:f>COUNTIF('祝日（1月～3月）'!$B$2:$B$22,$A7)=1</xm:f>
            <x14:dxf>
              <font>
                <b/>
                <i val="0"/>
                <color rgb="FFFF0000"/>
              </font>
              <fill>
                <patternFill>
                  <bgColor rgb="FFFFCCFF"/>
                </patternFill>
              </fill>
            </x14:dxf>
          </x14:cfRule>
          <xm:sqref>A7:A37</xm:sqref>
        </x14:conditionalFormatting>
        <x14:conditionalFormatting xmlns:xm="http://schemas.microsoft.com/office/excel/2006/main">
          <x14:cfRule type="expression" priority="64" id="{BB15F2D8-C4C5-4555-B8A9-82C5D40FE009}">
            <xm:f>COUNTIF('祝日（1月～3月）'!$B$2:$B$25,$A7)=1</xm:f>
            <x14:dxf>
              <fill>
                <patternFill>
                  <bgColor rgb="FFFFCCFF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xpression" priority="59" id="{D760FA55-AF3B-4756-A299-81D156777509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F7:F37</xm:sqref>
        </x14:conditionalFormatting>
        <x14:conditionalFormatting xmlns:xm="http://schemas.microsoft.com/office/excel/2006/main">
          <x14:cfRule type="expression" priority="56" id="{3F3A595A-4F98-4630-9F8D-C64D1AD003D9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I7:I37</xm:sqref>
        </x14:conditionalFormatting>
        <x14:conditionalFormatting xmlns:xm="http://schemas.microsoft.com/office/excel/2006/main">
          <x14:cfRule type="expression" priority="53" id="{BEAD7404-C2ED-4C17-A8E8-F1D3618F0727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P7:P37</xm:sqref>
        </x14:conditionalFormatting>
        <x14:conditionalFormatting xmlns:xm="http://schemas.microsoft.com/office/excel/2006/main">
          <x14:cfRule type="expression" priority="50" id="{C50C69B0-F709-4A95-9DCD-D14E710B1470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Q7:Q37</xm:sqref>
        </x14:conditionalFormatting>
        <x14:conditionalFormatting xmlns:xm="http://schemas.microsoft.com/office/excel/2006/main">
          <x14:cfRule type="expression" priority="37" id="{29A9D133-635C-43B3-B9B1-FF6C2D7043DA}">
            <xm:f>COUNTIF('祝日（1月～3月）'!$B$2:$B$25,$A7)=1</xm:f>
            <x14:dxf>
              <fill>
                <patternFill>
                  <bgColor rgb="FFFFCCFF"/>
                </patternFill>
              </fill>
            </x14:dxf>
          </x14:cfRule>
          <xm:sqref>H7:H37</xm:sqref>
        </x14:conditionalFormatting>
        <x14:conditionalFormatting xmlns:xm="http://schemas.microsoft.com/office/excel/2006/main">
          <x14:cfRule type="expression" priority="38" id="{46F324FE-0F88-4094-8672-997E8F328C1D}">
            <xm:f>COUNTIF('祝日（1月～3月）'!$B$2:$B$25,$A7)=1</xm:f>
            <x14:dxf>
              <fill>
                <patternFill>
                  <bgColor rgb="FFFFCCFF"/>
                </patternFill>
              </fill>
            </x14:dxf>
          </x14:cfRule>
          <xm:sqref>B7:B37</xm:sqref>
        </x14:conditionalFormatting>
        <x14:conditionalFormatting xmlns:xm="http://schemas.microsoft.com/office/excel/2006/main">
          <x14:cfRule type="expression" priority="34" id="{917C8F83-BFD5-4612-9BDC-B4BC134222FD}">
            <xm:f>COUNTIF('祝日（1月～3月）'!$B$2:$B$25,$A7)=1</xm:f>
            <x14:dxf>
              <fill>
                <patternFill>
                  <bgColor rgb="FFFFCCFF"/>
                </patternFill>
              </fill>
            </x14:dxf>
          </x14:cfRule>
          <xm:sqref>L7:L37</xm:sqref>
        </x14:conditionalFormatting>
        <x14:conditionalFormatting xmlns:xm="http://schemas.microsoft.com/office/excel/2006/main">
          <x14:cfRule type="expression" priority="31" id="{346D4662-AE86-4D35-BB1F-72E5C7DA0E5D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M7:M37</xm:sqref>
        </x14:conditionalFormatting>
        <x14:conditionalFormatting xmlns:xm="http://schemas.microsoft.com/office/excel/2006/main">
          <x14:cfRule type="expression" priority="28" id="{A6512617-40D5-4FCF-8A96-054C457AE432}">
            <xm:f>COUNTIF('祝日（1月～3月）'!$B$2:$B$25,$A7)=1</xm:f>
            <x14:dxf>
              <fill>
                <patternFill>
                  <bgColor rgb="FFFFCCFF"/>
                </patternFill>
              </fill>
            </x14:dxf>
          </x14:cfRule>
          <xm:sqref>N7:N37</xm:sqref>
        </x14:conditionalFormatting>
        <x14:conditionalFormatting xmlns:xm="http://schemas.microsoft.com/office/excel/2006/main">
          <x14:cfRule type="expression" priority="19" id="{7689A684-483C-499C-9248-655D213ADF9F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G7:G37</xm:sqref>
        </x14:conditionalFormatting>
        <x14:conditionalFormatting xmlns:xm="http://schemas.microsoft.com/office/excel/2006/main">
          <x14:cfRule type="expression" priority="16" id="{9DE650D0-FA45-4DD2-8609-861D519077AC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J7:J37</xm:sqref>
        </x14:conditionalFormatting>
        <x14:conditionalFormatting xmlns:xm="http://schemas.microsoft.com/office/excel/2006/main">
          <x14:cfRule type="expression" priority="13" id="{DA629F83-49B5-4880-81DF-74365036950C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O7:O37</xm:sqref>
        </x14:conditionalFormatting>
        <x14:conditionalFormatting xmlns:xm="http://schemas.microsoft.com/office/excel/2006/main">
          <x14:cfRule type="expression" priority="3" id="{AFD41AEB-8268-48EC-B6C2-E76F9F0B2460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C7:C37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D1E98-4827-41B7-BF95-E520EE566569}">
  <sheetPr>
    <pageSetUpPr fitToPage="1"/>
  </sheetPr>
  <dimension ref="A1:T45"/>
  <sheetViews>
    <sheetView view="pageBreakPreview" zoomScale="70" zoomScaleNormal="100" zoomScaleSheetLayoutView="70" workbookViewId="0">
      <selection activeCell="B7" sqref="B7"/>
    </sheetView>
  </sheetViews>
  <sheetFormatPr defaultColWidth="8.75" defaultRowHeight="15.75" x14ac:dyDescent="0.4"/>
  <cols>
    <col min="1" max="1" width="8.75" style="6" customWidth="1"/>
    <col min="2" max="2" width="20.75" style="89" customWidth="1"/>
    <col min="3" max="3" width="8.125" style="6" customWidth="1"/>
    <col min="4" max="4" width="10.75" style="6" customWidth="1"/>
    <col min="5" max="7" width="8.75" style="6" customWidth="1"/>
    <col min="8" max="8" width="10.75" style="6" customWidth="1"/>
    <col min="9" max="10" width="8.75" style="6" customWidth="1"/>
    <col min="11" max="11" width="8.75" style="6"/>
    <col min="12" max="12" width="10.75" style="6" customWidth="1"/>
    <col min="13" max="15" width="8.75" style="6"/>
    <col min="16" max="16" width="12.875" style="6" customWidth="1"/>
    <col min="17" max="17" width="23.75" style="89" customWidth="1"/>
    <col min="18" max="19" width="8.75" style="6"/>
    <col min="20" max="20" width="12.75" style="6" customWidth="1"/>
    <col min="21" max="21" width="18.25" style="6" customWidth="1"/>
    <col min="22" max="22" width="20.125" style="6" customWidth="1"/>
    <col min="23" max="16384" width="8.75" style="6"/>
  </cols>
  <sheetData>
    <row r="1" spans="1:20" ht="20.25" thickBot="1" x14ac:dyDescent="0.45">
      <c r="A1" s="32" t="s">
        <v>41</v>
      </c>
    </row>
    <row r="2" spans="1:20" ht="18" customHeight="1" thickBot="1" x14ac:dyDescent="0.45">
      <c r="A2" s="142">
        <v>2027</v>
      </c>
      <c r="B2" s="89" t="s">
        <v>0</v>
      </c>
      <c r="D2" s="185" t="s">
        <v>28</v>
      </c>
      <c r="E2" s="192" t="s">
        <v>29</v>
      </c>
      <c r="F2" s="193"/>
      <c r="H2" s="189" t="str">
        <f>IF(年間計画!A5="","",年間計画!A5)</f>
        <v/>
      </c>
      <c r="I2" s="190"/>
      <c r="J2" s="191"/>
    </row>
    <row r="3" spans="1:20" ht="18.600000000000001" customHeight="1" thickBot="1" x14ac:dyDescent="0.45">
      <c r="A3" s="141">
        <v>3</v>
      </c>
      <c r="B3" s="89" t="s">
        <v>1</v>
      </c>
      <c r="D3" s="186"/>
      <c r="E3" s="187" t="s">
        <v>64</v>
      </c>
      <c r="F3" s="188"/>
      <c r="H3" s="189" t="str">
        <f>IF(年間計画!F5="","",年間計画!F5)</f>
        <v/>
      </c>
      <c r="I3" s="190"/>
      <c r="J3" s="191"/>
      <c r="K3" s="6" t="s">
        <v>32</v>
      </c>
    </row>
    <row r="4" spans="1:20" ht="18.600000000000001" customHeight="1" thickBot="1" x14ac:dyDescent="0.45">
      <c r="A4" s="11"/>
      <c r="F4" s="12"/>
      <c r="G4" s="8"/>
      <c r="H4" s="9"/>
      <c r="R4" s="10"/>
      <c r="S4" s="10"/>
      <c r="T4" s="10"/>
    </row>
    <row r="5" spans="1:20" ht="19.899999999999999" customHeight="1" thickBot="1" x14ac:dyDescent="0.45">
      <c r="D5" s="194" t="s">
        <v>72</v>
      </c>
      <c r="E5" s="195"/>
      <c r="F5" s="195"/>
      <c r="G5" s="196"/>
      <c r="H5" s="197" t="s">
        <v>73</v>
      </c>
      <c r="I5" s="198"/>
      <c r="J5" s="199"/>
      <c r="K5" s="18"/>
      <c r="L5" s="182" t="s">
        <v>74</v>
      </c>
      <c r="M5" s="183"/>
      <c r="N5" s="183"/>
      <c r="O5" s="184"/>
      <c r="P5" s="14"/>
    </row>
    <row r="6" spans="1:20" ht="18" customHeight="1" thickBot="1" x14ac:dyDescent="0.45">
      <c r="A6" s="20"/>
      <c r="B6" s="92" t="s">
        <v>30</v>
      </c>
      <c r="C6" s="62" t="s">
        <v>65</v>
      </c>
      <c r="D6" s="17" t="s">
        <v>22</v>
      </c>
      <c r="E6" s="34" t="s">
        <v>42</v>
      </c>
      <c r="F6" s="34" t="s">
        <v>43</v>
      </c>
      <c r="G6" s="114" t="s">
        <v>67</v>
      </c>
      <c r="H6" s="17" t="s">
        <v>22</v>
      </c>
      <c r="I6" s="34" t="s">
        <v>42</v>
      </c>
      <c r="J6" s="41" t="s">
        <v>43</v>
      </c>
      <c r="K6" s="9"/>
      <c r="L6" s="129" t="s">
        <v>22</v>
      </c>
      <c r="M6" s="130" t="s">
        <v>42</v>
      </c>
      <c r="N6" s="130" t="s">
        <v>43</v>
      </c>
      <c r="O6" s="114" t="s">
        <v>68</v>
      </c>
      <c r="P6" s="21" t="s">
        <v>20</v>
      </c>
      <c r="Q6" s="90" t="s">
        <v>21</v>
      </c>
    </row>
    <row r="7" spans="1:20" ht="18" customHeight="1" x14ac:dyDescent="0.4">
      <c r="A7" s="22">
        <f>DATE(A2,A3,1)</f>
        <v>46447</v>
      </c>
      <c r="B7" s="93"/>
      <c r="C7" s="43"/>
      <c r="D7" s="48"/>
      <c r="E7" s="40"/>
      <c r="F7" s="110"/>
      <c r="G7" s="143" t="str">
        <f>IF(F7="", "", (TEXT(F7, "0!:00") - TEXT(E7, "0!:00")))</f>
        <v/>
      </c>
      <c r="H7" s="112"/>
      <c r="I7" s="40"/>
      <c r="J7" s="42"/>
      <c r="K7" s="19"/>
      <c r="L7" s="145" t="str">
        <f>IF(H7="",D7&amp;"",H7&amp;"")</f>
        <v/>
      </c>
      <c r="M7" s="146" t="str">
        <f>IF(L7="休養日","",IF(I7="",IF(E7="","",E7),IF(I7="","",I7)))</f>
        <v/>
      </c>
      <c r="N7" s="146" t="str">
        <f>IF(L7="休養日","",IF(J7="",IF(F7="","",F7),IF(J7="","",J7)))</f>
        <v/>
      </c>
      <c r="O7" s="143" t="str">
        <f>IF(L7="休養日","",IF(N7="", "", (TEXT(N7, "0!:00") - TEXT(M7, "0!:00"))))</f>
        <v/>
      </c>
      <c r="P7" s="126"/>
      <c r="Q7" s="64"/>
    </row>
    <row r="8" spans="1:20" ht="18" customHeight="1" x14ac:dyDescent="0.4">
      <c r="A8" s="23">
        <f>A7+1</f>
        <v>46448</v>
      </c>
      <c r="B8" s="94"/>
      <c r="C8" s="44"/>
      <c r="D8" s="48"/>
      <c r="E8" s="40"/>
      <c r="F8" s="110"/>
      <c r="G8" s="54" t="str">
        <f t="shared" ref="G8:G37" si="0">IF(F8="", "", (TEXT(F8, "0!:00") - TEXT(E8, "0!:00")))</f>
        <v/>
      </c>
      <c r="H8" s="112"/>
      <c r="I8" s="40"/>
      <c r="J8" s="42"/>
      <c r="K8" s="19"/>
      <c r="L8" s="49" t="str">
        <f t="shared" ref="L8:L37" si="1">IF(H8="",D8&amp;"",H8&amp;"")</f>
        <v/>
      </c>
      <c r="M8" s="40" t="str">
        <f t="shared" ref="M8:M37" si="2">IF(L8="休養日","",IF(I8="",IF(E8="","",E8),IF(I8="","",I8)))</f>
        <v/>
      </c>
      <c r="N8" s="40" t="str">
        <f t="shared" ref="N8:N37" si="3">IF(L8="休養日","",IF(J8="",IF(F8="","",F8),IF(J8="","",J8)))</f>
        <v/>
      </c>
      <c r="O8" s="54" t="str">
        <f t="shared" ref="O8:O37" si="4">IF(L8="休養日","",IF(N8="", "", (TEXT(N8, "0!:00") - TEXT(M8, "0!:00"))))</f>
        <v/>
      </c>
      <c r="P8" s="127"/>
      <c r="Q8" s="63"/>
    </row>
    <row r="9" spans="1:20" ht="18" customHeight="1" x14ac:dyDescent="0.4">
      <c r="A9" s="23">
        <f t="shared" ref="A9:A37" si="5">A8+1</f>
        <v>46449</v>
      </c>
      <c r="B9" s="94"/>
      <c r="C9" s="44"/>
      <c r="D9" s="48"/>
      <c r="E9" s="40"/>
      <c r="F9" s="110"/>
      <c r="G9" s="54" t="str">
        <f t="shared" si="0"/>
        <v/>
      </c>
      <c r="H9" s="112"/>
      <c r="I9" s="40"/>
      <c r="J9" s="42"/>
      <c r="K9" s="19"/>
      <c r="L9" s="49" t="str">
        <f t="shared" si="1"/>
        <v/>
      </c>
      <c r="M9" s="40" t="str">
        <f t="shared" si="2"/>
        <v/>
      </c>
      <c r="N9" s="40" t="str">
        <f t="shared" si="3"/>
        <v/>
      </c>
      <c r="O9" s="54" t="str">
        <f t="shared" si="4"/>
        <v/>
      </c>
      <c r="P9" s="127"/>
      <c r="Q9" s="63"/>
    </row>
    <row r="10" spans="1:20" ht="18" customHeight="1" x14ac:dyDescent="0.4">
      <c r="A10" s="23">
        <f t="shared" si="5"/>
        <v>46450</v>
      </c>
      <c r="B10" s="94"/>
      <c r="C10" s="44"/>
      <c r="D10" s="48"/>
      <c r="E10" s="40"/>
      <c r="F10" s="110"/>
      <c r="G10" s="54" t="str">
        <f t="shared" si="0"/>
        <v/>
      </c>
      <c r="H10" s="112"/>
      <c r="I10" s="40"/>
      <c r="J10" s="42"/>
      <c r="K10" s="19"/>
      <c r="L10" s="49" t="str">
        <f t="shared" si="1"/>
        <v/>
      </c>
      <c r="M10" s="40" t="str">
        <f t="shared" si="2"/>
        <v/>
      </c>
      <c r="N10" s="40" t="str">
        <f t="shared" si="3"/>
        <v/>
      </c>
      <c r="O10" s="54" t="str">
        <f t="shared" si="4"/>
        <v/>
      </c>
      <c r="P10" s="127"/>
      <c r="Q10" s="63"/>
      <c r="T10" s="38"/>
    </row>
    <row r="11" spans="1:20" ht="18" customHeight="1" x14ac:dyDescent="0.4">
      <c r="A11" s="23">
        <f t="shared" si="5"/>
        <v>46451</v>
      </c>
      <c r="B11" s="94"/>
      <c r="C11" s="44"/>
      <c r="D11" s="48"/>
      <c r="E11" s="40"/>
      <c r="F11" s="110"/>
      <c r="G11" s="54" t="str">
        <f t="shared" si="0"/>
        <v/>
      </c>
      <c r="H11" s="112"/>
      <c r="I11" s="40"/>
      <c r="J11" s="42"/>
      <c r="K11" s="19"/>
      <c r="L11" s="49" t="str">
        <f t="shared" si="1"/>
        <v/>
      </c>
      <c r="M11" s="40" t="str">
        <f t="shared" si="2"/>
        <v/>
      </c>
      <c r="N11" s="40" t="str">
        <f t="shared" si="3"/>
        <v/>
      </c>
      <c r="O11" s="54" t="str">
        <f t="shared" si="4"/>
        <v/>
      </c>
      <c r="P11" s="127"/>
      <c r="Q11" s="63"/>
    </row>
    <row r="12" spans="1:20" ht="18" customHeight="1" x14ac:dyDescent="0.4">
      <c r="A12" s="23">
        <f t="shared" si="5"/>
        <v>46452</v>
      </c>
      <c r="B12" s="94"/>
      <c r="C12" s="44"/>
      <c r="D12" s="48"/>
      <c r="E12" s="40"/>
      <c r="F12" s="110"/>
      <c r="G12" s="54" t="str">
        <f t="shared" si="0"/>
        <v/>
      </c>
      <c r="H12" s="112"/>
      <c r="I12" s="40"/>
      <c r="J12" s="42"/>
      <c r="K12" s="19"/>
      <c r="L12" s="49" t="str">
        <f t="shared" si="1"/>
        <v/>
      </c>
      <c r="M12" s="40" t="str">
        <f t="shared" si="2"/>
        <v/>
      </c>
      <c r="N12" s="40" t="str">
        <f t="shared" si="3"/>
        <v/>
      </c>
      <c r="O12" s="54" t="str">
        <f t="shared" si="4"/>
        <v/>
      </c>
      <c r="P12" s="127"/>
      <c r="Q12" s="63"/>
    </row>
    <row r="13" spans="1:20" ht="18" customHeight="1" x14ac:dyDescent="0.4">
      <c r="A13" s="23">
        <f t="shared" si="5"/>
        <v>46453</v>
      </c>
      <c r="B13" s="94"/>
      <c r="C13" s="44"/>
      <c r="D13" s="48"/>
      <c r="E13" s="40"/>
      <c r="F13" s="110"/>
      <c r="G13" s="54" t="str">
        <f t="shared" si="0"/>
        <v/>
      </c>
      <c r="H13" s="112"/>
      <c r="I13" s="40"/>
      <c r="J13" s="42"/>
      <c r="K13" s="19"/>
      <c r="L13" s="49" t="str">
        <f t="shared" si="1"/>
        <v/>
      </c>
      <c r="M13" s="40" t="str">
        <f t="shared" si="2"/>
        <v/>
      </c>
      <c r="N13" s="40" t="str">
        <f t="shared" si="3"/>
        <v/>
      </c>
      <c r="O13" s="54" t="str">
        <f t="shared" si="4"/>
        <v/>
      </c>
      <c r="P13" s="127"/>
      <c r="Q13" s="63"/>
      <c r="T13" s="39"/>
    </row>
    <row r="14" spans="1:20" ht="18" customHeight="1" x14ac:dyDescent="0.4">
      <c r="A14" s="23">
        <f t="shared" si="5"/>
        <v>46454</v>
      </c>
      <c r="B14" s="94"/>
      <c r="C14" s="44"/>
      <c r="D14" s="48"/>
      <c r="E14" s="40"/>
      <c r="F14" s="110"/>
      <c r="G14" s="54" t="str">
        <f t="shared" si="0"/>
        <v/>
      </c>
      <c r="H14" s="112"/>
      <c r="I14" s="40"/>
      <c r="J14" s="42"/>
      <c r="K14" s="19"/>
      <c r="L14" s="49" t="str">
        <f t="shared" si="1"/>
        <v/>
      </c>
      <c r="M14" s="40" t="str">
        <f t="shared" si="2"/>
        <v/>
      </c>
      <c r="N14" s="40" t="str">
        <f t="shared" si="3"/>
        <v/>
      </c>
      <c r="O14" s="54" t="str">
        <f t="shared" si="4"/>
        <v/>
      </c>
      <c r="P14" s="127"/>
      <c r="Q14" s="63"/>
      <c r="T14" s="16"/>
    </row>
    <row r="15" spans="1:20" ht="18" customHeight="1" x14ac:dyDescent="0.4">
      <c r="A15" s="23">
        <f t="shared" si="5"/>
        <v>46455</v>
      </c>
      <c r="B15" s="94"/>
      <c r="C15" s="44"/>
      <c r="D15" s="48"/>
      <c r="E15" s="40"/>
      <c r="F15" s="110"/>
      <c r="G15" s="54" t="str">
        <f t="shared" si="0"/>
        <v/>
      </c>
      <c r="H15" s="112"/>
      <c r="I15" s="40"/>
      <c r="J15" s="42"/>
      <c r="K15" s="19"/>
      <c r="L15" s="49" t="str">
        <f t="shared" si="1"/>
        <v/>
      </c>
      <c r="M15" s="40" t="str">
        <f t="shared" si="2"/>
        <v/>
      </c>
      <c r="N15" s="40" t="str">
        <f t="shared" si="3"/>
        <v/>
      </c>
      <c r="O15" s="54" t="str">
        <f t="shared" si="4"/>
        <v/>
      </c>
      <c r="P15" s="127"/>
      <c r="Q15" s="63"/>
    </row>
    <row r="16" spans="1:20" ht="18" customHeight="1" x14ac:dyDescent="0.4">
      <c r="A16" s="23">
        <f t="shared" si="5"/>
        <v>46456</v>
      </c>
      <c r="B16" s="94"/>
      <c r="C16" s="44"/>
      <c r="D16" s="48"/>
      <c r="E16" s="40"/>
      <c r="F16" s="110"/>
      <c r="G16" s="54" t="str">
        <f t="shared" si="0"/>
        <v/>
      </c>
      <c r="H16" s="112"/>
      <c r="I16" s="40"/>
      <c r="J16" s="42"/>
      <c r="K16" s="19"/>
      <c r="L16" s="49" t="str">
        <f t="shared" si="1"/>
        <v/>
      </c>
      <c r="M16" s="40" t="str">
        <f t="shared" si="2"/>
        <v/>
      </c>
      <c r="N16" s="40" t="str">
        <f t="shared" si="3"/>
        <v/>
      </c>
      <c r="O16" s="54" t="str">
        <f t="shared" si="4"/>
        <v/>
      </c>
      <c r="P16" s="127"/>
      <c r="Q16" s="63"/>
    </row>
    <row r="17" spans="1:17" ht="18" customHeight="1" x14ac:dyDescent="0.4">
      <c r="A17" s="23">
        <f t="shared" si="5"/>
        <v>46457</v>
      </c>
      <c r="B17" s="94"/>
      <c r="C17" s="44"/>
      <c r="D17" s="48"/>
      <c r="E17" s="40"/>
      <c r="F17" s="110"/>
      <c r="G17" s="54" t="str">
        <f t="shared" si="0"/>
        <v/>
      </c>
      <c r="H17" s="112"/>
      <c r="I17" s="40"/>
      <c r="J17" s="42"/>
      <c r="K17" s="19"/>
      <c r="L17" s="49" t="str">
        <f t="shared" si="1"/>
        <v/>
      </c>
      <c r="M17" s="40" t="str">
        <f t="shared" si="2"/>
        <v/>
      </c>
      <c r="N17" s="40" t="str">
        <f t="shared" si="3"/>
        <v/>
      </c>
      <c r="O17" s="54" t="str">
        <f t="shared" si="4"/>
        <v/>
      </c>
      <c r="P17" s="127"/>
      <c r="Q17" s="63"/>
    </row>
    <row r="18" spans="1:17" ht="18" customHeight="1" x14ac:dyDescent="0.4">
      <c r="A18" s="23">
        <f t="shared" si="5"/>
        <v>46458</v>
      </c>
      <c r="B18" s="94"/>
      <c r="C18" s="44"/>
      <c r="D18" s="48"/>
      <c r="E18" s="40"/>
      <c r="F18" s="110"/>
      <c r="G18" s="54" t="str">
        <f t="shared" si="0"/>
        <v/>
      </c>
      <c r="H18" s="112"/>
      <c r="I18" s="40"/>
      <c r="J18" s="42"/>
      <c r="K18" s="19"/>
      <c r="L18" s="49" t="str">
        <f t="shared" si="1"/>
        <v/>
      </c>
      <c r="M18" s="40" t="str">
        <f t="shared" si="2"/>
        <v/>
      </c>
      <c r="N18" s="40" t="str">
        <f t="shared" si="3"/>
        <v/>
      </c>
      <c r="O18" s="54" t="str">
        <f t="shared" si="4"/>
        <v/>
      </c>
      <c r="P18" s="127"/>
      <c r="Q18" s="63"/>
    </row>
    <row r="19" spans="1:17" ht="18" customHeight="1" x14ac:dyDescent="0.4">
      <c r="A19" s="23">
        <f t="shared" si="5"/>
        <v>46459</v>
      </c>
      <c r="B19" s="94"/>
      <c r="C19" s="44"/>
      <c r="D19" s="48"/>
      <c r="E19" s="40"/>
      <c r="F19" s="110"/>
      <c r="G19" s="54" t="str">
        <f t="shared" si="0"/>
        <v/>
      </c>
      <c r="H19" s="112"/>
      <c r="I19" s="40"/>
      <c r="J19" s="42"/>
      <c r="K19" s="19"/>
      <c r="L19" s="49" t="str">
        <f t="shared" si="1"/>
        <v/>
      </c>
      <c r="M19" s="40" t="str">
        <f t="shared" si="2"/>
        <v/>
      </c>
      <c r="N19" s="40" t="str">
        <f t="shared" si="3"/>
        <v/>
      </c>
      <c r="O19" s="54" t="str">
        <f t="shared" si="4"/>
        <v/>
      </c>
      <c r="P19" s="127"/>
      <c r="Q19" s="63"/>
    </row>
    <row r="20" spans="1:17" ht="18" customHeight="1" x14ac:dyDescent="0.4">
      <c r="A20" s="23">
        <f t="shared" si="5"/>
        <v>46460</v>
      </c>
      <c r="B20" s="94"/>
      <c r="C20" s="44"/>
      <c r="D20" s="48"/>
      <c r="E20" s="40"/>
      <c r="F20" s="110"/>
      <c r="G20" s="54" t="str">
        <f t="shared" si="0"/>
        <v/>
      </c>
      <c r="H20" s="112"/>
      <c r="I20" s="40"/>
      <c r="J20" s="42"/>
      <c r="K20" s="19"/>
      <c r="L20" s="49" t="str">
        <f t="shared" si="1"/>
        <v/>
      </c>
      <c r="M20" s="40" t="str">
        <f t="shared" si="2"/>
        <v/>
      </c>
      <c r="N20" s="40" t="str">
        <f t="shared" si="3"/>
        <v/>
      </c>
      <c r="O20" s="54" t="str">
        <f t="shared" si="4"/>
        <v/>
      </c>
      <c r="P20" s="127"/>
      <c r="Q20" s="63"/>
    </row>
    <row r="21" spans="1:17" ht="18" customHeight="1" x14ac:dyDescent="0.4">
      <c r="A21" s="23">
        <f t="shared" si="5"/>
        <v>46461</v>
      </c>
      <c r="B21" s="94"/>
      <c r="C21" s="44"/>
      <c r="D21" s="48"/>
      <c r="E21" s="40"/>
      <c r="F21" s="110"/>
      <c r="G21" s="54" t="str">
        <f t="shared" si="0"/>
        <v/>
      </c>
      <c r="H21" s="112"/>
      <c r="I21" s="40"/>
      <c r="J21" s="42"/>
      <c r="K21" s="19"/>
      <c r="L21" s="49" t="str">
        <f t="shared" si="1"/>
        <v/>
      </c>
      <c r="M21" s="40" t="str">
        <f t="shared" si="2"/>
        <v/>
      </c>
      <c r="N21" s="40" t="str">
        <f t="shared" si="3"/>
        <v/>
      </c>
      <c r="O21" s="54" t="str">
        <f t="shared" si="4"/>
        <v/>
      </c>
      <c r="P21" s="127"/>
      <c r="Q21" s="63"/>
    </row>
    <row r="22" spans="1:17" ht="18" customHeight="1" x14ac:dyDescent="0.4">
      <c r="A22" s="23">
        <f t="shared" si="5"/>
        <v>46462</v>
      </c>
      <c r="B22" s="94"/>
      <c r="C22" s="44"/>
      <c r="D22" s="48"/>
      <c r="E22" s="40"/>
      <c r="F22" s="110"/>
      <c r="G22" s="54" t="str">
        <f t="shared" si="0"/>
        <v/>
      </c>
      <c r="H22" s="112"/>
      <c r="I22" s="40"/>
      <c r="J22" s="42"/>
      <c r="K22" s="19"/>
      <c r="L22" s="49" t="str">
        <f t="shared" si="1"/>
        <v/>
      </c>
      <c r="M22" s="40" t="str">
        <f t="shared" si="2"/>
        <v/>
      </c>
      <c r="N22" s="40" t="str">
        <f t="shared" si="3"/>
        <v/>
      </c>
      <c r="O22" s="54" t="str">
        <f t="shared" si="4"/>
        <v/>
      </c>
      <c r="P22" s="127"/>
      <c r="Q22" s="63"/>
    </row>
    <row r="23" spans="1:17" ht="18" customHeight="1" x14ac:dyDescent="0.4">
      <c r="A23" s="23">
        <f t="shared" si="5"/>
        <v>46463</v>
      </c>
      <c r="B23" s="94"/>
      <c r="C23" s="44"/>
      <c r="D23" s="48"/>
      <c r="E23" s="40"/>
      <c r="F23" s="110"/>
      <c r="G23" s="54" t="str">
        <f t="shared" si="0"/>
        <v/>
      </c>
      <c r="H23" s="112"/>
      <c r="I23" s="40"/>
      <c r="J23" s="42"/>
      <c r="K23" s="19"/>
      <c r="L23" s="49" t="str">
        <f t="shared" si="1"/>
        <v/>
      </c>
      <c r="M23" s="40" t="str">
        <f t="shared" si="2"/>
        <v/>
      </c>
      <c r="N23" s="40" t="str">
        <f t="shared" si="3"/>
        <v/>
      </c>
      <c r="O23" s="54" t="str">
        <f t="shared" si="4"/>
        <v/>
      </c>
      <c r="P23" s="127"/>
      <c r="Q23" s="63"/>
    </row>
    <row r="24" spans="1:17" ht="18" customHeight="1" x14ac:dyDescent="0.4">
      <c r="A24" s="23">
        <f t="shared" si="5"/>
        <v>46464</v>
      </c>
      <c r="B24" s="94"/>
      <c r="C24" s="44"/>
      <c r="D24" s="48"/>
      <c r="E24" s="40"/>
      <c r="F24" s="110"/>
      <c r="G24" s="54" t="str">
        <f t="shared" si="0"/>
        <v/>
      </c>
      <c r="H24" s="112"/>
      <c r="I24" s="40"/>
      <c r="J24" s="42"/>
      <c r="K24" s="19"/>
      <c r="L24" s="49" t="str">
        <f t="shared" si="1"/>
        <v/>
      </c>
      <c r="M24" s="40" t="str">
        <f t="shared" si="2"/>
        <v/>
      </c>
      <c r="N24" s="40" t="str">
        <f t="shared" si="3"/>
        <v/>
      </c>
      <c r="O24" s="54" t="str">
        <f t="shared" si="4"/>
        <v/>
      </c>
      <c r="P24" s="127"/>
      <c r="Q24" s="63"/>
    </row>
    <row r="25" spans="1:17" ht="18" customHeight="1" x14ac:dyDescent="0.4">
      <c r="A25" s="23">
        <f t="shared" si="5"/>
        <v>46465</v>
      </c>
      <c r="B25" s="94"/>
      <c r="C25" s="44"/>
      <c r="D25" s="48"/>
      <c r="E25" s="40"/>
      <c r="F25" s="110"/>
      <c r="G25" s="54" t="str">
        <f t="shared" si="0"/>
        <v/>
      </c>
      <c r="H25" s="112"/>
      <c r="I25" s="40"/>
      <c r="J25" s="42"/>
      <c r="K25" s="19"/>
      <c r="L25" s="49" t="str">
        <f t="shared" si="1"/>
        <v/>
      </c>
      <c r="M25" s="40" t="str">
        <f t="shared" si="2"/>
        <v/>
      </c>
      <c r="N25" s="40" t="str">
        <f t="shared" si="3"/>
        <v/>
      </c>
      <c r="O25" s="54" t="str">
        <f t="shared" si="4"/>
        <v/>
      </c>
      <c r="P25" s="127"/>
      <c r="Q25" s="63"/>
    </row>
    <row r="26" spans="1:17" ht="18" customHeight="1" x14ac:dyDescent="0.4">
      <c r="A26" s="23">
        <f t="shared" si="5"/>
        <v>46466</v>
      </c>
      <c r="B26" s="94"/>
      <c r="C26" s="44"/>
      <c r="D26" s="48"/>
      <c r="E26" s="40"/>
      <c r="F26" s="110"/>
      <c r="G26" s="54" t="str">
        <f t="shared" si="0"/>
        <v/>
      </c>
      <c r="H26" s="112"/>
      <c r="I26" s="40"/>
      <c r="J26" s="42"/>
      <c r="K26" s="19"/>
      <c r="L26" s="49" t="str">
        <f t="shared" si="1"/>
        <v/>
      </c>
      <c r="M26" s="40" t="str">
        <f t="shared" si="2"/>
        <v/>
      </c>
      <c r="N26" s="40" t="str">
        <f t="shared" si="3"/>
        <v/>
      </c>
      <c r="O26" s="54" t="str">
        <f t="shared" si="4"/>
        <v/>
      </c>
      <c r="P26" s="127"/>
      <c r="Q26" s="63"/>
    </row>
    <row r="27" spans="1:17" ht="18" customHeight="1" x14ac:dyDescent="0.4">
      <c r="A27" s="23">
        <f t="shared" si="5"/>
        <v>46467</v>
      </c>
      <c r="B27" s="94"/>
      <c r="C27" s="44"/>
      <c r="D27" s="48"/>
      <c r="E27" s="40"/>
      <c r="F27" s="110"/>
      <c r="G27" s="54" t="str">
        <f t="shared" si="0"/>
        <v/>
      </c>
      <c r="H27" s="112"/>
      <c r="I27" s="40"/>
      <c r="J27" s="42"/>
      <c r="K27" s="19"/>
      <c r="L27" s="49" t="str">
        <f t="shared" si="1"/>
        <v/>
      </c>
      <c r="M27" s="40" t="str">
        <f t="shared" si="2"/>
        <v/>
      </c>
      <c r="N27" s="40" t="str">
        <f t="shared" si="3"/>
        <v/>
      </c>
      <c r="O27" s="54" t="str">
        <f t="shared" si="4"/>
        <v/>
      </c>
      <c r="P27" s="127"/>
      <c r="Q27" s="63"/>
    </row>
    <row r="28" spans="1:17" ht="18" customHeight="1" x14ac:dyDescent="0.4">
      <c r="A28" s="23">
        <f t="shared" si="5"/>
        <v>46468</v>
      </c>
      <c r="B28" s="94"/>
      <c r="C28" s="44"/>
      <c r="D28" s="48"/>
      <c r="E28" s="40"/>
      <c r="F28" s="110"/>
      <c r="G28" s="54" t="str">
        <f t="shared" si="0"/>
        <v/>
      </c>
      <c r="H28" s="112"/>
      <c r="I28" s="40"/>
      <c r="J28" s="42"/>
      <c r="K28" s="19"/>
      <c r="L28" s="49" t="str">
        <f t="shared" si="1"/>
        <v/>
      </c>
      <c r="M28" s="40" t="str">
        <f t="shared" si="2"/>
        <v/>
      </c>
      <c r="N28" s="40" t="str">
        <f t="shared" si="3"/>
        <v/>
      </c>
      <c r="O28" s="54" t="str">
        <f t="shared" si="4"/>
        <v/>
      </c>
      <c r="P28" s="127"/>
      <c r="Q28" s="63"/>
    </row>
    <row r="29" spans="1:17" ht="18" customHeight="1" x14ac:dyDescent="0.4">
      <c r="A29" s="23">
        <f t="shared" si="5"/>
        <v>46469</v>
      </c>
      <c r="B29" s="94"/>
      <c r="C29" s="44"/>
      <c r="D29" s="48"/>
      <c r="E29" s="40"/>
      <c r="F29" s="110"/>
      <c r="G29" s="54" t="str">
        <f t="shared" si="0"/>
        <v/>
      </c>
      <c r="H29" s="112"/>
      <c r="I29" s="40"/>
      <c r="J29" s="42"/>
      <c r="K29" s="19"/>
      <c r="L29" s="49" t="str">
        <f t="shared" si="1"/>
        <v/>
      </c>
      <c r="M29" s="40" t="str">
        <f t="shared" si="2"/>
        <v/>
      </c>
      <c r="N29" s="40" t="str">
        <f t="shared" si="3"/>
        <v/>
      </c>
      <c r="O29" s="54" t="str">
        <f t="shared" si="4"/>
        <v/>
      </c>
      <c r="P29" s="127"/>
      <c r="Q29" s="63"/>
    </row>
    <row r="30" spans="1:17" ht="18" customHeight="1" x14ac:dyDescent="0.4">
      <c r="A30" s="23">
        <f t="shared" si="5"/>
        <v>46470</v>
      </c>
      <c r="B30" s="94"/>
      <c r="C30" s="44"/>
      <c r="D30" s="48"/>
      <c r="E30" s="40"/>
      <c r="F30" s="110"/>
      <c r="G30" s="54" t="str">
        <f t="shared" si="0"/>
        <v/>
      </c>
      <c r="H30" s="112"/>
      <c r="I30" s="40"/>
      <c r="J30" s="42"/>
      <c r="K30" s="19"/>
      <c r="L30" s="49" t="str">
        <f t="shared" si="1"/>
        <v/>
      </c>
      <c r="M30" s="40" t="str">
        <f t="shared" si="2"/>
        <v/>
      </c>
      <c r="N30" s="40" t="str">
        <f t="shared" si="3"/>
        <v/>
      </c>
      <c r="O30" s="54" t="str">
        <f t="shared" si="4"/>
        <v/>
      </c>
      <c r="P30" s="127"/>
      <c r="Q30" s="63"/>
    </row>
    <row r="31" spans="1:17" ht="18" customHeight="1" x14ac:dyDescent="0.4">
      <c r="A31" s="23">
        <f t="shared" si="5"/>
        <v>46471</v>
      </c>
      <c r="B31" s="94"/>
      <c r="C31" s="44"/>
      <c r="D31" s="48"/>
      <c r="E31" s="40"/>
      <c r="F31" s="110"/>
      <c r="G31" s="54" t="str">
        <f t="shared" si="0"/>
        <v/>
      </c>
      <c r="H31" s="112"/>
      <c r="I31" s="40"/>
      <c r="J31" s="42"/>
      <c r="K31" s="19"/>
      <c r="L31" s="49" t="str">
        <f t="shared" si="1"/>
        <v/>
      </c>
      <c r="M31" s="40" t="str">
        <f t="shared" si="2"/>
        <v/>
      </c>
      <c r="N31" s="40" t="str">
        <f t="shared" si="3"/>
        <v/>
      </c>
      <c r="O31" s="54" t="str">
        <f t="shared" si="4"/>
        <v/>
      </c>
      <c r="P31" s="127"/>
      <c r="Q31" s="63"/>
    </row>
    <row r="32" spans="1:17" ht="18" customHeight="1" x14ac:dyDescent="0.4">
      <c r="A32" s="23">
        <f t="shared" si="5"/>
        <v>46472</v>
      </c>
      <c r="B32" s="94"/>
      <c r="C32" s="44"/>
      <c r="D32" s="48"/>
      <c r="E32" s="40"/>
      <c r="F32" s="110"/>
      <c r="G32" s="54" t="str">
        <f t="shared" si="0"/>
        <v/>
      </c>
      <c r="H32" s="112"/>
      <c r="I32" s="40"/>
      <c r="J32" s="42"/>
      <c r="K32" s="19"/>
      <c r="L32" s="49" t="str">
        <f t="shared" si="1"/>
        <v/>
      </c>
      <c r="M32" s="40" t="str">
        <f t="shared" si="2"/>
        <v/>
      </c>
      <c r="N32" s="40" t="str">
        <f t="shared" si="3"/>
        <v/>
      </c>
      <c r="O32" s="54" t="str">
        <f t="shared" si="4"/>
        <v/>
      </c>
      <c r="P32" s="127"/>
      <c r="Q32" s="63"/>
    </row>
    <row r="33" spans="1:17" ht="18" customHeight="1" x14ac:dyDescent="0.4">
      <c r="A33" s="23">
        <f t="shared" si="5"/>
        <v>46473</v>
      </c>
      <c r="B33" s="94"/>
      <c r="C33" s="44"/>
      <c r="D33" s="48"/>
      <c r="E33" s="40"/>
      <c r="F33" s="110"/>
      <c r="G33" s="54" t="str">
        <f t="shared" si="0"/>
        <v/>
      </c>
      <c r="H33" s="112"/>
      <c r="I33" s="40"/>
      <c r="J33" s="42"/>
      <c r="K33" s="19"/>
      <c r="L33" s="49" t="str">
        <f t="shared" si="1"/>
        <v/>
      </c>
      <c r="M33" s="40" t="str">
        <f t="shared" si="2"/>
        <v/>
      </c>
      <c r="N33" s="40" t="str">
        <f t="shared" si="3"/>
        <v/>
      </c>
      <c r="O33" s="54" t="str">
        <f t="shared" si="4"/>
        <v/>
      </c>
      <c r="P33" s="127"/>
      <c r="Q33" s="63"/>
    </row>
    <row r="34" spans="1:17" ht="18" customHeight="1" x14ac:dyDescent="0.4">
      <c r="A34" s="23">
        <f t="shared" si="5"/>
        <v>46474</v>
      </c>
      <c r="B34" s="94"/>
      <c r="C34" s="44"/>
      <c r="D34" s="48"/>
      <c r="E34" s="40"/>
      <c r="F34" s="110"/>
      <c r="G34" s="54" t="str">
        <f t="shared" si="0"/>
        <v/>
      </c>
      <c r="H34" s="112"/>
      <c r="I34" s="40"/>
      <c r="J34" s="42"/>
      <c r="K34" s="19"/>
      <c r="L34" s="49" t="str">
        <f t="shared" si="1"/>
        <v/>
      </c>
      <c r="M34" s="40" t="str">
        <f t="shared" si="2"/>
        <v/>
      </c>
      <c r="N34" s="40" t="str">
        <f t="shared" si="3"/>
        <v/>
      </c>
      <c r="O34" s="54" t="str">
        <f t="shared" si="4"/>
        <v/>
      </c>
      <c r="P34" s="127"/>
      <c r="Q34" s="63"/>
    </row>
    <row r="35" spans="1:17" ht="18" customHeight="1" x14ac:dyDescent="0.4">
      <c r="A35" s="23">
        <f t="shared" si="5"/>
        <v>46475</v>
      </c>
      <c r="B35" s="94"/>
      <c r="C35" s="44"/>
      <c r="D35" s="48"/>
      <c r="E35" s="40"/>
      <c r="F35" s="110"/>
      <c r="G35" s="54" t="str">
        <f t="shared" si="0"/>
        <v/>
      </c>
      <c r="H35" s="112"/>
      <c r="I35" s="40"/>
      <c r="J35" s="42"/>
      <c r="K35" s="19"/>
      <c r="L35" s="49" t="str">
        <f t="shared" si="1"/>
        <v/>
      </c>
      <c r="M35" s="40" t="str">
        <f t="shared" si="2"/>
        <v/>
      </c>
      <c r="N35" s="40" t="str">
        <f t="shared" si="3"/>
        <v/>
      </c>
      <c r="O35" s="54" t="str">
        <f t="shared" si="4"/>
        <v/>
      </c>
      <c r="P35" s="127"/>
      <c r="Q35" s="63"/>
    </row>
    <row r="36" spans="1:17" ht="18" customHeight="1" x14ac:dyDescent="0.4">
      <c r="A36" s="23">
        <f t="shared" si="5"/>
        <v>46476</v>
      </c>
      <c r="B36" s="94"/>
      <c r="C36" s="44"/>
      <c r="D36" s="48"/>
      <c r="E36" s="40"/>
      <c r="F36" s="110"/>
      <c r="G36" s="54" t="str">
        <f t="shared" si="0"/>
        <v/>
      </c>
      <c r="H36" s="112"/>
      <c r="I36" s="40"/>
      <c r="J36" s="42"/>
      <c r="K36" s="19"/>
      <c r="L36" s="49" t="str">
        <f t="shared" si="1"/>
        <v/>
      </c>
      <c r="M36" s="40" t="str">
        <f t="shared" si="2"/>
        <v/>
      </c>
      <c r="N36" s="40" t="str">
        <f t="shared" si="3"/>
        <v/>
      </c>
      <c r="O36" s="54" t="str">
        <f t="shared" si="4"/>
        <v/>
      </c>
      <c r="P36" s="127"/>
      <c r="Q36" s="63"/>
    </row>
    <row r="37" spans="1:17" ht="18" customHeight="1" thickBot="1" x14ac:dyDescent="0.45">
      <c r="A37" s="24">
        <f t="shared" si="5"/>
        <v>46477</v>
      </c>
      <c r="B37" s="95"/>
      <c r="C37" s="45"/>
      <c r="D37" s="119"/>
      <c r="E37" s="46"/>
      <c r="F37" s="111"/>
      <c r="G37" s="55" t="str">
        <f t="shared" si="0"/>
        <v/>
      </c>
      <c r="H37" s="113"/>
      <c r="I37" s="46"/>
      <c r="J37" s="47"/>
      <c r="K37" s="19"/>
      <c r="L37" s="50" t="str">
        <f t="shared" si="1"/>
        <v/>
      </c>
      <c r="M37" s="46" t="str">
        <f t="shared" si="2"/>
        <v/>
      </c>
      <c r="N37" s="46" t="str">
        <f t="shared" si="3"/>
        <v/>
      </c>
      <c r="O37" s="55" t="str">
        <f t="shared" si="4"/>
        <v/>
      </c>
      <c r="P37" s="128"/>
      <c r="Q37" s="33"/>
    </row>
    <row r="38" spans="1:17" ht="16.5" thickBot="1" x14ac:dyDescent="0.45">
      <c r="A38" s="7" t="s">
        <v>17</v>
      </c>
      <c r="B38" s="96"/>
      <c r="C38" s="13" t="s">
        <v>18</v>
      </c>
      <c r="D38" s="51">
        <f>COUNTIF($D$7:$D$37,C38)</f>
        <v>0</v>
      </c>
      <c r="G38" s="144">
        <f>SUM(G7:G37)-SUMIFS(G7:G37,D7:D37,"休養日")</f>
        <v>0</v>
      </c>
      <c r="K38" s="13" t="s">
        <v>18</v>
      </c>
      <c r="L38" s="51">
        <f>COUNTIF($L$7:$L$37,K38)</f>
        <v>0</v>
      </c>
      <c r="O38" s="144">
        <f>SUM(O7:O37)-SUMIFS(O7:O37,L7:L37,"休養日")</f>
        <v>0</v>
      </c>
    </row>
    <row r="39" spans="1:17" x14ac:dyDescent="0.4">
      <c r="B39" s="96"/>
      <c r="C39" s="13" t="s">
        <v>63</v>
      </c>
      <c r="D39" s="35">
        <f t="shared" ref="D39:D42" si="6">COUNTIF($D$7:$D$37,C39)</f>
        <v>0</v>
      </c>
      <c r="K39" s="13" t="s">
        <v>63</v>
      </c>
      <c r="L39" s="35">
        <f t="shared" ref="L39:L42" si="7">COUNTIF($L$7:$L$37,K39)</f>
        <v>0</v>
      </c>
    </row>
    <row r="40" spans="1:17" x14ac:dyDescent="0.4">
      <c r="B40" s="96"/>
      <c r="C40" s="13" t="s">
        <v>31</v>
      </c>
      <c r="D40" s="35">
        <f t="shared" si="6"/>
        <v>0</v>
      </c>
      <c r="K40" s="13" t="s">
        <v>31</v>
      </c>
      <c r="L40" s="35">
        <f t="shared" si="7"/>
        <v>0</v>
      </c>
    </row>
    <row r="41" spans="1:17" ht="16.5" thickBot="1" x14ac:dyDescent="0.45">
      <c r="B41" s="96"/>
      <c r="C41" s="13" t="s">
        <v>45</v>
      </c>
      <c r="D41" s="52">
        <f t="shared" si="6"/>
        <v>0</v>
      </c>
      <c r="K41" s="13" t="s">
        <v>45</v>
      </c>
      <c r="L41" s="52">
        <f t="shared" si="7"/>
        <v>0</v>
      </c>
    </row>
    <row r="42" spans="1:17" ht="16.5" thickBot="1" x14ac:dyDescent="0.45">
      <c r="B42" s="96"/>
      <c r="C42" s="13" t="s">
        <v>19</v>
      </c>
      <c r="D42" s="53">
        <f t="shared" si="6"/>
        <v>0</v>
      </c>
      <c r="K42" s="13" t="s">
        <v>19</v>
      </c>
      <c r="L42" s="53">
        <f t="shared" si="7"/>
        <v>0</v>
      </c>
    </row>
    <row r="43" spans="1:17" ht="16.5" thickBot="1" x14ac:dyDescent="0.45">
      <c r="B43" s="97"/>
      <c r="C43" s="30" t="s">
        <v>37</v>
      </c>
      <c r="D43" s="25">
        <f>COUNTIFS($C$7:$C$37,"休業日",$D$7:$D$37,"休養日")</f>
        <v>0</v>
      </c>
      <c r="K43" s="30" t="s">
        <v>37</v>
      </c>
      <c r="L43" s="25">
        <f>COUNTIFS($C$7:$C$37,"休業日",$L$7:$L$37,"休養日")</f>
        <v>0</v>
      </c>
    </row>
    <row r="45" spans="1:17" x14ac:dyDescent="0.4">
      <c r="B45" s="98"/>
      <c r="C45" s="7"/>
      <c r="K45" s="14"/>
      <c r="L45" s="14"/>
      <c r="M45" s="14"/>
      <c r="N45" s="14"/>
      <c r="O45" s="14"/>
      <c r="P45" s="15"/>
      <c r="Q45" s="91"/>
    </row>
  </sheetData>
  <mergeCells count="8">
    <mergeCell ref="L5:O5"/>
    <mergeCell ref="D2:D3"/>
    <mergeCell ref="E2:F2"/>
    <mergeCell ref="H2:J2"/>
    <mergeCell ref="E3:F3"/>
    <mergeCell ref="H3:J3"/>
    <mergeCell ref="D5:G5"/>
    <mergeCell ref="H5:J5"/>
  </mergeCells>
  <phoneticPr fontId="1"/>
  <conditionalFormatting sqref="A7:A37">
    <cfRule type="expression" dxfId="68" priority="68">
      <formula>WEEKDAY(A7)=7</formula>
    </cfRule>
    <cfRule type="expression" dxfId="67" priority="69">
      <formula>WEEKDAY(A7)=1</formula>
    </cfRule>
  </conditionalFormatting>
  <conditionalFormatting sqref="D7:D37">
    <cfRule type="expression" dxfId="66" priority="48">
      <formula>MONTH(A7)&lt;&gt;$A$3</formula>
    </cfRule>
    <cfRule type="expression" dxfId="65" priority="65">
      <formula>WEEKDAY(A7)=7</formula>
    </cfRule>
    <cfRule type="expression" dxfId="64" priority="66">
      <formula>WEEKDAY(A7)=1</formula>
    </cfRule>
  </conditionalFormatting>
  <conditionalFormatting sqref="E7:E37">
    <cfRule type="expression" dxfId="63" priority="47">
      <formula>MONTH(A7)&lt;&gt;$A$3</formula>
    </cfRule>
    <cfRule type="expression" dxfId="62" priority="62">
      <formula>WEEKDAY(A7)=7</formula>
    </cfRule>
    <cfRule type="expression" dxfId="61" priority="63">
      <formula>WEEKDAY(A7)=1</formula>
    </cfRule>
  </conditionalFormatting>
  <conditionalFormatting sqref="F7:F37">
    <cfRule type="expression" dxfId="60" priority="46">
      <formula>MONTH(A7)&lt;&gt;$A$3</formula>
    </cfRule>
    <cfRule type="expression" dxfId="59" priority="60">
      <formula>WEEKDAY(A7)=7</formula>
    </cfRule>
    <cfRule type="expression" dxfId="58" priority="61">
      <formula>WEEKDAY(A7)=1</formula>
    </cfRule>
  </conditionalFormatting>
  <conditionalFormatting sqref="I7:I37">
    <cfRule type="expression" dxfId="57" priority="45">
      <formula>MONTH(A7)&lt;&gt;$A$3</formula>
    </cfRule>
    <cfRule type="expression" dxfId="56" priority="57">
      <formula>WEEKDAY(A7)=7</formula>
    </cfRule>
    <cfRule type="expression" dxfId="55" priority="58">
      <formula>WEEKDAY(A7)=1</formula>
    </cfRule>
  </conditionalFormatting>
  <conditionalFormatting sqref="P7:P37">
    <cfRule type="expression" dxfId="54" priority="44">
      <formula>MONTH(A7)&lt;&gt;$A$3</formula>
    </cfRule>
    <cfRule type="expression" dxfId="53" priority="54">
      <formula>WEEKDAY(A7)=7</formula>
    </cfRule>
    <cfRule type="expression" dxfId="52" priority="55">
      <formula>WEEKDAY(A7)=1</formula>
    </cfRule>
  </conditionalFormatting>
  <conditionalFormatting sqref="Q7:Q37">
    <cfRule type="expression" dxfId="51" priority="43">
      <formula>MONTH(A7)&lt;&gt;$A$3</formula>
    </cfRule>
    <cfRule type="expression" dxfId="50" priority="51">
      <formula>WEEKDAY(A7)=7</formula>
    </cfRule>
    <cfRule type="expression" dxfId="49" priority="52">
      <formula>WEEKDAY(A7)=1</formula>
    </cfRule>
  </conditionalFormatting>
  <conditionalFormatting sqref="A7:A37">
    <cfRule type="expression" dxfId="48" priority="49">
      <formula>MONTH(A7)&lt;&gt;$A$3</formula>
    </cfRule>
  </conditionalFormatting>
  <conditionalFormatting sqref="H7:H37">
    <cfRule type="expression" dxfId="47" priority="25">
      <formula>MONTH(A7)&lt;&gt;$A$3</formula>
    </cfRule>
    <cfRule type="expression" dxfId="46" priority="41">
      <formula>WEEKDAY(A7)=7</formula>
    </cfRule>
    <cfRule type="expression" dxfId="45" priority="42">
      <formula>WEEKDAY(A7)=1</formula>
    </cfRule>
  </conditionalFormatting>
  <conditionalFormatting sqref="B7:B37">
    <cfRule type="expression" dxfId="44" priority="26">
      <formula>MONTH(A7)&lt;&gt;$A$3</formula>
    </cfRule>
    <cfRule type="expression" dxfId="43" priority="39">
      <formula>WEEKDAY(A7)=7</formula>
    </cfRule>
    <cfRule type="expression" dxfId="42" priority="40">
      <formula>WEEKDAY(A7)=1</formula>
    </cfRule>
  </conditionalFormatting>
  <conditionalFormatting sqref="L7:L37">
    <cfRule type="expression" dxfId="41" priority="24">
      <formula>MONTH(A7)&lt;&gt;$A$3</formula>
    </cfRule>
    <cfRule type="expression" dxfId="40" priority="35">
      <formula>WEEKDAY(A7)=7</formula>
    </cfRule>
    <cfRule type="expression" dxfId="39" priority="36">
      <formula>WEEKDAY(A7)=1</formula>
    </cfRule>
  </conditionalFormatting>
  <conditionalFormatting sqref="M7:M37">
    <cfRule type="expression" dxfId="38" priority="23">
      <formula>MONTH(A7)&lt;&gt;$A$3</formula>
    </cfRule>
    <cfRule type="expression" dxfId="37" priority="32">
      <formula>WEEKDAY(A7)=7</formula>
    </cfRule>
    <cfRule type="expression" dxfId="36" priority="33">
      <formula>WEEKDAY(A7)=1</formula>
    </cfRule>
  </conditionalFormatting>
  <conditionalFormatting sqref="N7:N37">
    <cfRule type="expression" dxfId="35" priority="22">
      <formula>MONTH(A7)&lt;&gt;$A$3</formula>
    </cfRule>
    <cfRule type="expression" dxfId="34" priority="29">
      <formula>WEEKDAY(A7)=7</formula>
    </cfRule>
    <cfRule type="expression" dxfId="33" priority="30">
      <formula>WEEKDAY(A7)=1</formula>
    </cfRule>
  </conditionalFormatting>
  <conditionalFormatting sqref="G7:G37">
    <cfRule type="expression" dxfId="32" priority="2">
      <formula>IF(AND(C7="休業日",D7="練習",G7&gt;0.1666668),TRUE,IF(AND(C7="",D7="練習",G7&gt;0.0833334),TRUE,FALSE))</formula>
    </cfRule>
    <cfRule type="expression" dxfId="31" priority="10">
      <formula>MONTH(A7)&lt;&gt;$A$3</formula>
    </cfRule>
    <cfRule type="expression" dxfId="30" priority="20">
      <formula>WEEKDAY(A7)=7</formula>
    </cfRule>
    <cfRule type="expression" dxfId="29" priority="21">
      <formula>WEEKDAY(A7)=1</formula>
    </cfRule>
  </conditionalFormatting>
  <conditionalFormatting sqref="J7:J37">
    <cfRule type="expression" dxfId="28" priority="11">
      <formula>MONTH(A7)&lt;&gt;$A$3</formula>
    </cfRule>
    <cfRule type="expression" dxfId="27" priority="17">
      <formula>WEEKDAY(A7)=7</formula>
    </cfRule>
    <cfRule type="expression" dxfId="26" priority="18">
      <formula>WEEKDAY(A7)=1</formula>
    </cfRule>
  </conditionalFormatting>
  <conditionalFormatting sqref="O7:O37">
    <cfRule type="expression" dxfId="25" priority="1">
      <formula>IF(AND(C7="休業日",L7="練習",O7&gt;0.1666668),TRUE,IF(AND(C7="",L7="練習",O7&gt;0.0833334),TRUE,FALSE))</formula>
    </cfRule>
    <cfRule type="expression" dxfId="24" priority="12">
      <formula>MONTH(A7)&lt;&gt;$A$3</formula>
    </cfRule>
    <cfRule type="expression" dxfId="23" priority="14">
      <formula>WEEKDAY(A7)=7</formula>
    </cfRule>
    <cfRule type="expression" dxfId="22" priority="15">
      <formula>WEEKDAY(A7)=1</formula>
    </cfRule>
  </conditionalFormatting>
  <conditionalFormatting sqref="D7:G37">
    <cfRule type="expression" dxfId="21" priority="9">
      <formula>$D7="休養日"</formula>
    </cfRule>
  </conditionalFormatting>
  <conditionalFormatting sqref="H7:J37">
    <cfRule type="expression" dxfId="20" priority="8">
      <formula>$H7="休養日"</formula>
    </cfRule>
  </conditionalFormatting>
  <conditionalFormatting sqref="L7:O37">
    <cfRule type="expression" dxfId="19" priority="7">
      <formula>$L7="休養日"</formula>
    </cfRule>
  </conditionalFormatting>
  <conditionalFormatting sqref="C7:C37">
    <cfRule type="expression" dxfId="18" priority="4">
      <formula>MONTH(A7)&lt;&gt;$A$3</formula>
    </cfRule>
    <cfRule type="expression" dxfId="17" priority="5">
      <formula>WEEKDAY(A7)=7</formula>
    </cfRule>
    <cfRule type="expression" dxfId="16" priority="6">
      <formula>WEEKDAY(A7)=1</formula>
    </cfRule>
  </conditionalFormatting>
  <dataValidations count="6">
    <dataValidation type="custom" showInputMessage="1" showErrorMessage="1" sqref="E7:F37" xr:uid="{D0037E26-DD82-412F-A6E0-E2239CF5B874}">
      <formula1>IF(OR($D7="休養日",$D7=""),FALSE,IF(E7&gt;=2400,FALSE,IF(MOD(E7,100)&gt;=60,FALSE,TRUE)))</formula1>
    </dataValidation>
    <dataValidation type="list" allowBlank="1" showInputMessage="1" showErrorMessage="1" sqref="C7:C37" xr:uid="{FCA8D01B-1A94-478A-AF1D-D4D02AC7F70F}">
      <formula1>"休業日,　"</formula1>
    </dataValidation>
    <dataValidation type="custom" allowBlank="1" showInputMessage="1" showErrorMessage="1" sqref="M7:O37" xr:uid="{A6F39021-9090-49C7-90E4-CBE7BEAA8024}">
      <formula1>IF($L7="休養日",FALSE,TRUE)</formula1>
    </dataValidation>
    <dataValidation type="custom" showInputMessage="1" showErrorMessage="1" sqref="I7:J37" xr:uid="{CCD0C2D5-F417-44FC-AF9E-33596436CD8F}">
      <formula1>IF($H7="休養日",FALSE,IF(I7&gt;=2400,FALSE,IF(MOD(I7,100)&gt;=60,FALSE,TRUE)))</formula1>
    </dataValidation>
    <dataValidation type="custom" allowBlank="1" showInputMessage="1" showErrorMessage="1" sqref="G7:G37" xr:uid="{710CBFF1-313B-46D0-8860-042B933AE000}">
      <formula1>IF($D7="休養日",FALSE,TRUE)</formula1>
    </dataValidation>
    <dataValidation type="list" allowBlank="1" showInputMessage="1" showErrorMessage="1" sqref="H7:H37 D7:D37" xr:uid="{64AB46F1-BF25-4F26-B424-C9841F57DC6C}">
      <formula1>"練習,練習試合等,公式戦,その他,休養日"</formula1>
    </dataValidation>
  </dataValidations>
  <pageMargins left="0.70866141732283472" right="0.70866141732283472" top="0.55118110236220474" bottom="0.55118110236220474" header="0.31496062992125984" footer="0.31496062992125984"/>
  <pageSetup paperSize="9" scale="6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3C8BF00A-1C51-45A4-B369-99687F4B9C99}">
            <xm:f>COUNTIF('祝日（1月～3月）'!$B$2:$B$25,$A7)=1</xm:f>
            <x14:dxf>
              <fill>
                <patternFill>
                  <bgColor rgb="FFFFCCFF"/>
                </patternFill>
              </fill>
            </x14:dxf>
          </x14:cfRule>
          <xm:sqref>E7:E37</xm:sqref>
        </x14:conditionalFormatting>
        <x14:conditionalFormatting xmlns:xm="http://schemas.microsoft.com/office/excel/2006/main">
          <x14:cfRule type="expression" priority="67" id="{CB7990E2-25C0-4454-A83F-F65B8AB1EEE0}">
            <xm:f>COUNTIF('祝日（1月～3月）'!$B$2:$B$22,$A7)=1</xm:f>
            <x14:dxf>
              <font>
                <b/>
                <i val="0"/>
                <color rgb="FFFF0000"/>
              </font>
              <fill>
                <patternFill>
                  <bgColor rgb="FFFFCCFF"/>
                </patternFill>
              </fill>
            </x14:dxf>
          </x14:cfRule>
          <xm:sqref>A7:A37</xm:sqref>
        </x14:conditionalFormatting>
        <x14:conditionalFormatting xmlns:xm="http://schemas.microsoft.com/office/excel/2006/main">
          <x14:cfRule type="expression" priority="64" id="{BDB6DD45-63A3-4906-B099-E417AAA82196}">
            <xm:f>COUNTIF('祝日（1月～3月）'!$B$2:$B$25,$A7)=1</xm:f>
            <x14:dxf>
              <fill>
                <patternFill>
                  <bgColor rgb="FFFFCCFF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xpression" priority="59" id="{DA4CB286-2E1D-4ADA-ABBB-A28DC8001982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F7:F37</xm:sqref>
        </x14:conditionalFormatting>
        <x14:conditionalFormatting xmlns:xm="http://schemas.microsoft.com/office/excel/2006/main">
          <x14:cfRule type="expression" priority="56" id="{051BD5D5-DDF5-4EAC-96D8-6B4F66045FC7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I7:I37</xm:sqref>
        </x14:conditionalFormatting>
        <x14:conditionalFormatting xmlns:xm="http://schemas.microsoft.com/office/excel/2006/main">
          <x14:cfRule type="expression" priority="53" id="{80F67ACF-A354-4925-9458-95B39E832087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P7:P37</xm:sqref>
        </x14:conditionalFormatting>
        <x14:conditionalFormatting xmlns:xm="http://schemas.microsoft.com/office/excel/2006/main">
          <x14:cfRule type="expression" priority="50" id="{AC7EBE05-9698-4B40-8A46-FF77F509B87E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Q7:Q37</xm:sqref>
        </x14:conditionalFormatting>
        <x14:conditionalFormatting xmlns:xm="http://schemas.microsoft.com/office/excel/2006/main">
          <x14:cfRule type="expression" priority="37" id="{FE1B4018-D16D-4B0C-9888-0F6C139D0FA8}">
            <xm:f>COUNTIF('祝日（1月～3月）'!$B$2:$B$25,$A7)=1</xm:f>
            <x14:dxf>
              <fill>
                <patternFill>
                  <bgColor rgb="FFFFCCFF"/>
                </patternFill>
              </fill>
            </x14:dxf>
          </x14:cfRule>
          <xm:sqref>H7:H37</xm:sqref>
        </x14:conditionalFormatting>
        <x14:conditionalFormatting xmlns:xm="http://schemas.microsoft.com/office/excel/2006/main">
          <x14:cfRule type="expression" priority="38" id="{C8D6F08B-AC61-4CCB-8FA8-0CF6FF249EE1}">
            <xm:f>COUNTIF('祝日（1月～3月）'!$B$2:$B$25,$A7)=1</xm:f>
            <x14:dxf>
              <fill>
                <patternFill>
                  <bgColor rgb="FFFFCCFF"/>
                </patternFill>
              </fill>
            </x14:dxf>
          </x14:cfRule>
          <xm:sqref>B7:B37</xm:sqref>
        </x14:conditionalFormatting>
        <x14:conditionalFormatting xmlns:xm="http://schemas.microsoft.com/office/excel/2006/main">
          <x14:cfRule type="expression" priority="34" id="{A3052DDB-FF91-47B6-BAAA-EF8E7A1AE83A}">
            <xm:f>COUNTIF('祝日（1月～3月）'!$B$2:$B$25,$A7)=1</xm:f>
            <x14:dxf>
              <fill>
                <patternFill>
                  <bgColor rgb="FFFFCCFF"/>
                </patternFill>
              </fill>
            </x14:dxf>
          </x14:cfRule>
          <xm:sqref>L7:L37</xm:sqref>
        </x14:conditionalFormatting>
        <x14:conditionalFormatting xmlns:xm="http://schemas.microsoft.com/office/excel/2006/main">
          <x14:cfRule type="expression" priority="31" id="{61E1F862-E8E1-4990-8FA1-558F8CF99149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M7:M37</xm:sqref>
        </x14:conditionalFormatting>
        <x14:conditionalFormatting xmlns:xm="http://schemas.microsoft.com/office/excel/2006/main">
          <x14:cfRule type="expression" priority="28" id="{FC8CEA50-F0EF-49F8-B2FB-90210DF107BE}">
            <xm:f>COUNTIF('祝日（1月～3月）'!$B$2:$B$25,$A7)=1</xm:f>
            <x14:dxf>
              <fill>
                <patternFill>
                  <bgColor rgb="FFFFCCFF"/>
                </patternFill>
              </fill>
            </x14:dxf>
          </x14:cfRule>
          <xm:sqref>N7:N37</xm:sqref>
        </x14:conditionalFormatting>
        <x14:conditionalFormatting xmlns:xm="http://schemas.microsoft.com/office/excel/2006/main">
          <x14:cfRule type="expression" priority="19" id="{1F089B25-DEF2-4A56-93C0-121D97BAA6C3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G7:G37</xm:sqref>
        </x14:conditionalFormatting>
        <x14:conditionalFormatting xmlns:xm="http://schemas.microsoft.com/office/excel/2006/main">
          <x14:cfRule type="expression" priority="16" id="{943D8981-F9DB-4C6D-8D0D-C9D67247C208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J7:J37</xm:sqref>
        </x14:conditionalFormatting>
        <x14:conditionalFormatting xmlns:xm="http://schemas.microsoft.com/office/excel/2006/main">
          <x14:cfRule type="expression" priority="13" id="{B88FA71E-DD88-4971-8134-2783EBB642FB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O7:O37</xm:sqref>
        </x14:conditionalFormatting>
        <x14:conditionalFormatting xmlns:xm="http://schemas.microsoft.com/office/excel/2006/main">
          <x14:cfRule type="expression" priority="3" id="{7329BCF2-C39A-4AA0-9522-1C6DE985C72C}">
            <xm:f>COUNTIF('祝日（1月～3月）'!$B$2:$B$22,$A7)=1</xm:f>
            <x14:dxf>
              <fill>
                <patternFill>
                  <bgColor rgb="FFFFCCFF"/>
                </patternFill>
              </fill>
            </x14:dxf>
          </x14:cfRule>
          <xm:sqref>C7:C37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823E0-91B4-4F5A-8268-FA0139170D1C}">
  <sheetPr>
    <tabColor rgb="FFFFFF00"/>
    <pageSetUpPr fitToPage="1"/>
  </sheetPr>
  <dimension ref="A1:C44"/>
  <sheetViews>
    <sheetView view="pageBreakPreview" zoomScaleNormal="100" zoomScaleSheetLayoutView="100" workbookViewId="0"/>
  </sheetViews>
  <sheetFormatPr defaultRowHeight="18.75" x14ac:dyDescent="0.4"/>
  <cols>
    <col min="1" max="1" width="16.5" customWidth="1"/>
    <col min="2" max="2" width="9.625" bestFit="1" customWidth="1"/>
    <col min="3" max="3" width="26.25" bestFit="1" customWidth="1"/>
  </cols>
  <sheetData>
    <row r="1" spans="1:3" x14ac:dyDescent="0.4">
      <c r="A1" s="5" t="s">
        <v>50</v>
      </c>
    </row>
    <row r="2" spans="1:3" x14ac:dyDescent="0.4">
      <c r="A2" s="2" t="s">
        <v>2</v>
      </c>
      <c r="B2" s="4">
        <v>46023</v>
      </c>
      <c r="C2" s="2"/>
    </row>
    <row r="3" spans="1:3" x14ac:dyDescent="0.4">
      <c r="A3" s="2" t="s">
        <v>3</v>
      </c>
      <c r="B3" s="4">
        <v>46034</v>
      </c>
      <c r="C3" s="2"/>
    </row>
    <row r="4" spans="1:3" x14ac:dyDescent="0.4">
      <c r="A4" s="2" t="s">
        <v>4</v>
      </c>
      <c r="B4" s="4">
        <v>46064</v>
      </c>
      <c r="C4" s="2"/>
    </row>
    <row r="5" spans="1:3" x14ac:dyDescent="0.4">
      <c r="A5" s="2" t="s">
        <v>6</v>
      </c>
      <c r="B5" s="4">
        <v>46076</v>
      </c>
      <c r="C5" s="2"/>
    </row>
    <row r="6" spans="1:3" x14ac:dyDescent="0.4">
      <c r="A6" s="2" t="s">
        <v>7</v>
      </c>
      <c r="B6" s="4">
        <v>46101</v>
      </c>
      <c r="C6" s="2"/>
    </row>
    <row r="7" spans="1:3" x14ac:dyDescent="0.4">
      <c r="A7" s="2" t="s">
        <v>53</v>
      </c>
      <c r="B7" s="4">
        <v>46141</v>
      </c>
      <c r="C7" s="2"/>
    </row>
    <row r="8" spans="1:3" x14ac:dyDescent="0.4">
      <c r="A8" s="2" t="s">
        <v>54</v>
      </c>
      <c r="B8" s="4">
        <v>46145</v>
      </c>
      <c r="C8" s="2"/>
    </row>
    <row r="9" spans="1:3" x14ac:dyDescent="0.4">
      <c r="A9" s="2" t="s">
        <v>8</v>
      </c>
      <c r="B9" s="4">
        <v>46146</v>
      </c>
      <c r="C9" s="2"/>
    </row>
    <row r="10" spans="1:3" x14ac:dyDescent="0.4">
      <c r="A10" s="2" t="s">
        <v>9</v>
      </c>
      <c r="B10" s="4">
        <v>46147</v>
      </c>
      <c r="C10" s="2"/>
    </row>
    <row r="11" spans="1:3" x14ac:dyDescent="0.4">
      <c r="A11" s="2" t="s">
        <v>52</v>
      </c>
      <c r="B11" s="4">
        <v>46148</v>
      </c>
      <c r="C11" s="2" t="s">
        <v>5</v>
      </c>
    </row>
    <row r="12" spans="1:3" x14ac:dyDescent="0.4">
      <c r="A12" s="2" t="s">
        <v>10</v>
      </c>
      <c r="B12" s="4">
        <v>46223</v>
      </c>
      <c r="C12" s="2"/>
    </row>
    <row r="13" spans="1:3" x14ac:dyDescent="0.4">
      <c r="A13" s="2" t="s">
        <v>11</v>
      </c>
      <c r="B13" s="4">
        <v>46245</v>
      </c>
      <c r="C13" s="2"/>
    </row>
    <row r="14" spans="1:3" x14ac:dyDescent="0.4">
      <c r="A14" s="2" t="s">
        <v>12</v>
      </c>
      <c r="B14" s="4">
        <v>46286</v>
      </c>
      <c r="C14" s="2"/>
    </row>
    <row r="15" spans="1:3" x14ac:dyDescent="0.4">
      <c r="A15" s="2" t="s">
        <v>51</v>
      </c>
      <c r="B15" s="4">
        <v>46287</v>
      </c>
      <c r="C15" s="2" t="s">
        <v>5</v>
      </c>
    </row>
    <row r="16" spans="1:3" x14ac:dyDescent="0.4">
      <c r="A16" s="2" t="s">
        <v>13</v>
      </c>
      <c r="B16" s="4">
        <v>46288</v>
      </c>
      <c r="C16" s="2"/>
    </row>
    <row r="17" spans="1:3" x14ac:dyDescent="0.4">
      <c r="A17" s="2" t="s">
        <v>14</v>
      </c>
      <c r="B17" s="4">
        <v>46307</v>
      </c>
      <c r="C17" s="2"/>
    </row>
    <row r="18" spans="1:3" x14ac:dyDescent="0.4">
      <c r="A18" s="2" t="s">
        <v>15</v>
      </c>
      <c r="B18" s="4">
        <v>46329</v>
      </c>
      <c r="C18" s="2"/>
    </row>
    <row r="19" spans="1:3" x14ac:dyDescent="0.4">
      <c r="A19" s="2" t="s">
        <v>16</v>
      </c>
      <c r="B19" s="4">
        <v>46349</v>
      </c>
      <c r="C19" s="2"/>
    </row>
    <row r="20" spans="1:3" x14ac:dyDescent="0.4">
      <c r="A20" s="2"/>
      <c r="B20" s="4"/>
      <c r="C20" s="2"/>
    </row>
    <row r="21" spans="1:3" x14ac:dyDescent="0.4">
      <c r="A21" s="2"/>
      <c r="B21" s="4"/>
      <c r="C21" s="2"/>
    </row>
    <row r="26" spans="1:3" x14ac:dyDescent="0.4">
      <c r="B26" s="3"/>
    </row>
    <row r="27" spans="1:3" x14ac:dyDescent="0.4">
      <c r="B27" s="3"/>
    </row>
    <row r="28" spans="1:3" x14ac:dyDescent="0.4">
      <c r="B28" s="3"/>
    </row>
    <row r="29" spans="1:3" x14ac:dyDescent="0.4">
      <c r="B29" s="3"/>
    </row>
    <row r="30" spans="1:3" x14ac:dyDescent="0.4">
      <c r="B30" s="3"/>
    </row>
    <row r="31" spans="1:3" x14ac:dyDescent="0.4">
      <c r="B31" s="3"/>
    </row>
    <row r="32" spans="1:3" x14ac:dyDescent="0.4">
      <c r="B32" s="3"/>
    </row>
    <row r="33" spans="2:2" x14ac:dyDescent="0.4">
      <c r="B33" s="3"/>
    </row>
    <row r="34" spans="2:2" x14ac:dyDescent="0.4">
      <c r="B34" s="3"/>
    </row>
    <row r="35" spans="2:2" x14ac:dyDescent="0.4">
      <c r="B35" s="3"/>
    </row>
    <row r="36" spans="2:2" x14ac:dyDescent="0.4">
      <c r="B36" s="3"/>
    </row>
    <row r="37" spans="2:2" x14ac:dyDescent="0.4">
      <c r="B37" s="3"/>
    </row>
    <row r="38" spans="2:2" x14ac:dyDescent="0.4">
      <c r="B38" s="3"/>
    </row>
    <row r="39" spans="2:2" x14ac:dyDescent="0.4">
      <c r="B39" s="3"/>
    </row>
    <row r="40" spans="2:2" x14ac:dyDescent="0.4">
      <c r="B40" s="3"/>
    </row>
    <row r="41" spans="2:2" x14ac:dyDescent="0.4">
      <c r="B41" s="3"/>
    </row>
    <row r="42" spans="2:2" x14ac:dyDescent="0.4">
      <c r="B42" s="3"/>
    </row>
    <row r="43" spans="2:2" x14ac:dyDescent="0.4">
      <c r="B43" s="3"/>
    </row>
    <row r="44" spans="2:2" x14ac:dyDescent="0.4">
      <c r="B44" s="3"/>
    </row>
  </sheetData>
  <phoneticPr fontId="1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B51AF-B8ED-4C3D-849F-88588C91EC8D}">
  <sheetPr>
    <tabColor rgb="FF6699FF"/>
  </sheetPr>
  <dimension ref="A1:C19"/>
  <sheetViews>
    <sheetView view="pageBreakPreview" zoomScaleNormal="100" zoomScaleSheetLayoutView="100" workbookViewId="0"/>
  </sheetViews>
  <sheetFormatPr defaultRowHeight="18.75" x14ac:dyDescent="0.4"/>
  <cols>
    <col min="1" max="1" width="12.375" bestFit="1" customWidth="1"/>
    <col min="2" max="2" width="9" bestFit="1" customWidth="1"/>
    <col min="3" max="3" width="26.25" bestFit="1" customWidth="1"/>
  </cols>
  <sheetData>
    <row r="1" spans="1:3" x14ac:dyDescent="0.4">
      <c r="A1" t="s">
        <v>55</v>
      </c>
    </row>
    <row r="2" spans="1:3" x14ac:dyDescent="0.4">
      <c r="A2" s="2" t="s">
        <v>56</v>
      </c>
      <c r="B2" s="4">
        <v>46388</v>
      </c>
      <c r="C2" s="2"/>
    </row>
    <row r="3" spans="1:3" x14ac:dyDescent="0.4">
      <c r="A3" s="2" t="s">
        <v>3</v>
      </c>
      <c r="B3" s="4">
        <v>46398</v>
      </c>
      <c r="C3" s="2"/>
    </row>
    <row r="4" spans="1:3" x14ac:dyDescent="0.4">
      <c r="A4" s="2" t="s">
        <v>4</v>
      </c>
      <c r="B4" s="4">
        <v>46429</v>
      </c>
      <c r="C4" s="2"/>
    </row>
    <row r="5" spans="1:3" x14ac:dyDescent="0.4">
      <c r="A5" s="2" t="s">
        <v>6</v>
      </c>
      <c r="B5" s="4">
        <v>46441</v>
      </c>
      <c r="C5" s="2"/>
    </row>
    <row r="6" spans="1:3" x14ac:dyDescent="0.4">
      <c r="A6" s="2" t="s">
        <v>7</v>
      </c>
      <c r="B6" s="4">
        <v>46467</v>
      </c>
      <c r="C6" s="2"/>
    </row>
    <row r="7" spans="1:3" x14ac:dyDescent="0.4">
      <c r="A7" s="2" t="s">
        <v>52</v>
      </c>
      <c r="B7" s="4">
        <v>46468</v>
      </c>
      <c r="C7" s="2" t="s">
        <v>5</v>
      </c>
    </row>
    <row r="8" spans="1:3" x14ac:dyDescent="0.4">
      <c r="A8" s="2" t="s">
        <v>53</v>
      </c>
      <c r="B8" s="4">
        <v>46506</v>
      </c>
      <c r="C8" s="2"/>
    </row>
    <row r="9" spans="1:3" x14ac:dyDescent="0.4">
      <c r="A9" s="2" t="s">
        <v>54</v>
      </c>
      <c r="B9" s="4">
        <v>46510</v>
      </c>
      <c r="C9" s="2"/>
    </row>
    <row r="10" spans="1:3" x14ac:dyDescent="0.4">
      <c r="A10" s="2" t="s">
        <v>8</v>
      </c>
      <c r="B10" s="4">
        <v>46511</v>
      </c>
      <c r="C10" s="2"/>
    </row>
    <row r="11" spans="1:3" x14ac:dyDescent="0.4">
      <c r="A11" s="2" t="s">
        <v>9</v>
      </c>
      <c r="B11" s="4">
        <v>46512</v>
      </c>
      <c r="C11" s="2"/>
    </row>
    <row r="12" spans="1:3" x14ac:dyDescent="0.4">
      <c r="A12" s="2" t="s">
        <v>10</v>
      </c>
      <c r="B12" s="4">
        <v>46587</v>
      </c>
      <c r="C12" s="2"/>
    </row>
    <row r="13" spans="1:3" x14ac:dyDescent="0.4">
      <c r="A13" s="2" t="s">
        <v>11</v>
      </c>
      <c r="B13" s="4">
        <v>46610</v>
      </c>
      <c r="C13" s="2"/>
    </row>
    <row r="14" spans="1:3" x14ac:dyDescent="0.4">
      <c r="A14" s="2" t="s">
        <v>12</v>
      </c>
      <c r="B14" s="4">
        <v>46650</v>
      </c>
      <c r="C14" s="2"/>
    </row>
    <row r="15" spans="1:3" x14ac:dyDescent="0.4">
      <c r="A15" s="2" t="s">
        <v>13</v>
      </c>
      <c r="B15" s="4">
        <v>46653</v>
      </c>
      <c r="C15" s="2"/>
    </row>
    <row r="16" spans="1:3" x14ac:dyDescent="0.4">
      <c r="A16" s="2" t="s">
        <v>14</v>
      </c>
      <c r="B16" s="4">
        <v>46671</v>
      </c>
      <c r="C16" s="2"/>
    </row>
    <row r="17" spans="1:3" x14ac:dyDescent="0.4">
      <c r="A17" s="2" t="s">
        <v>15</v>
      </c>
      <c r="B17" s="4">
        <v>46694</v>
      </c>
      <c r="C17" s="2"/>
    </row>
    <row r="18" spans="1:3" x14ac:dyDescent="0.4">
      <c r="A18" s="2" t="s">
        <v>16</v>
      </c>
      <c r="B18" s="4">
        <v>46714</v>
      </c>
      <c r="C18" s="2"/>
    </row>
    <row r="19" spans="1:3" x14ac:dyDescent="0.4">
      <c r="A19" s="2"/>
      <c r="B19" s="4"/>
      <c r="C19" s="2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02424-2E91-4E64-A731-0052B9F2A01C}">
  <sheetPr codeName="Sheet1"/>
  <dimension ref="A1:P53"/>
  <sheetViews>
    <sheetView view="pageBreakPreview" zoomScale="85" zoomScaleNormal="100" zoomScaleSheetLayoutView="85" workbookViewId="0"/>
  </sheetViews>
  <sheetFormatPr defaultRowHeight="18.75" x14ac:dyDescent="0.4"/>
  <cols>
    <col min="1" max="8" width="7.75" customWidth="1"/>
    <col min="9" max="9" width="5.75" customWidth="1"/>
    <col min="10" max="16" width="7.75" customWidth="1"/>
  </cols>
  <sheetData>
    <row r="1" spans="1:16" ht="25.15" customHeight="1" thickBot="1" x14ac:dyDescent="0.45">
      <c r="F1" s="66"/>
      <c r="G1" s="66"/>
      <c r="N1" s="153">
        <v>2026</v>
      </c>
      <c r="O1" s="154"/>
      <c r="P1" s="65" t="s">
        <v>40</v>
      </c>
    </row>
    <row r="2" spans="1:16" ht="19.899999999999999" customHeight="1" x14ac:dyDescent="0.4">
      <c r="A2" s="100"/>
      <c r="B2" s="100"/>
      <c r="C2" s="100"/>
      <c r="D2" s="100"/>
      <c r="E2" s="100"/>
      <c r="F2" s="66"/>
      <c r="G2" s="66"/>
      <c r="J2" s="31"/>
      <c r="K2" s="31"/>
      <c r="L2" s="101"/>
      <c r="M2" s="101"/>
      <c r="N2" s="65"/>
      <c r="O2" s="65"/>
    </row>
    <row r="3" spans="1:16" ht="30" customHeight="1" x14ac:dyDescent="0.4">
      <c r="A3" s="156" t="s">
        <v>108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</row>
    <row r="4" spans="1:16" ht="25.15" customHeight="1" x14ac:dyDescent="0.4">
      <c r="A4" s="150" t="s">
        <v>116</v>
      </c>
      <c r="B4" s="150"/>
      <c r="C4" s="151">
        <v>101</v>
      </c>
      <c r="D4" s="151"/>
      <c r="E4" s="151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6" ht="25.15" customHeight="1" x14ac:dyDescent="0.4">
      <c r="A5" s="152" t="str">
        <f>IF(C4="","",VLOOKUP($C$4,'R8学校番号'!$A$2:$B$213,2,FALSE))</f>
        <v>東淀川高等学校</v>
      </c>
      <c r="B5" s="152"/>
      <c r="C5" s="152"/>
      <c r="D5" s="152"/>
      <c r="E5" s="152"/>
      <c r="F5" s="177" t="s">
        <v>106</v>
      </c>
      <c r="G5" s="177"/>
      <c r="H5" s="177"/>
      <c r="I5" s="177"/>
      <c r="J5" s="65" t="s">
        <v>32</v>
      </c>
      <c r="K5" s="151" t="s">
        <v>23</v>
      </c>
      <c r="L5" s="151"/>
      <c r="M5" s="157" t="s">
        <v>107</v>
      </c>
      <c r="N5" s="157"/>
      <c r="O5" s="157"/>
      <c r="P5" s="157"/>
    </row>
    <row r="6" spans="1:16" x14ac:dyDescent="0.4">
      <c r="A6" s="1"/>
    </row>
    <row r="7" spans="1:16" ht="24" x14ac:dyDescent="0.4">
      <c r="A7" s="104" t="s">
        <v>24</v>
      </c>
    </row>
    <row r="8" spans="1:16" ht="24.75" thickBot="1" x14ac:dyDescent="0.45">
      <c r="A8" s="158" t="s">
        <v>81</v>
      </c>
      <c r="B8" s="159"/>
      <c r="C8" s="159"/>
      <c r="D8" s="159"/>
      <c r="E8" s="160"/>
      <c r="F8" s="150" t="s">
        <v>25</v>
      </c>
      <c r="G8" s="150"/>
      <c r="H8" s="150"/>
      <c r="I8" s="150"/>
      <c r="J8" s="150"/>
      <c r="K8" s="150"/>
      <c r="L8" s="150"/>
      <c r="M8" s="150"/>
      <c r="N8" s="150"/>
      <c r="O8" s="150"/>
      <c r="P8" s="150"/>
    </row>
    <row r="9" spans="1:16" ht="25.15" customHeight="1" thickTop="1" x14ac:dyDescent="0.4">
      <c r="A9" s="161">
        <v>46116</v>
      </c>
      <c r="B9" s="162"/>
      <c r="C9" s="105" t="s">
        <v>84</v>
      </c>
      <c r="D9" s="162">
        <v>46152</v>
      </c>
      <c r="E9" s="165"/>
      <c r="F9" s="155" t="s">
        <v>102</v>
      </c>
      <c r="G9" s="155"/>
      <c r="H9" s="155"/>
      <c r="I9" s="155"/>
      <c r="J9" s="155"/>
      <c r="K9" s="155"/>
      <c r="L9" s="155"/>
      <c r="M9" s="155"/>
      <c r="N9" s="155"/>
      <c r="O9" s="155"/>
      <c r="P9" s="155"/>
    </row>
    <row r="10" spans="1:16" ht="25.15" customHeight="1" x14ac:dyDescent="0.4">
      <c r="A10" s="163">
        <v>46207</v>
      </c>
      <c r="B10" s="164"/>
      <c r="C10" s="106" t="s">
        <v>83</v>
      </c>
      <c r="D10" s="164">
        <v>46233</v>
      </c>
      <c r="E10" s="166"/>
      <c r="F10" s="149" t="s">
        <v>103</v>
      </c>
      <c r="G10" s="149"/>
      <c r="H10" s="149"/>
      <c r="I10" s="149"/>
      <c r="J10" s="149"/>
      <c r="K10" s="149"/>
      <c r="L10" s="149"/>
      <c r="M10" s="149"/>
      <c r="N10" s="149"/>
      <c r="O10" s="149"/>
      <c r="P10" s="149"/>
    </row>
    <row r="11" spans="1:16" ht="25.15" customHeight="1" x14ac:dyDescent="0.4">
      <c r="A11" s="163">
        <v>46263</v>
      </c>
      <c r="B11" s="164"/>
      <c r="C11" s="106" t="s">
        <v>83</v>
      </c>
      <c r="D11" s="164">
        <v>46306</v>
      </c>
      <c r="E11" s="166"/>
      <c r="F11" s="149" t="s">
        <v>104</v>
      </c>
      <c r="G11" s="149"/>
      <c r="H11" s="149"/>
      <c r="I11" s="149"/>
      <c r="J11" s="149"/>
      <c r="K11" s="149"/>
      <c r="L11" s="149"/>
      <c r="M11" s="149"/>
      <c r="N11" s="149"/>
      <c r="O11" s="149"/>
      <c r="P11" s="149"/>
    </row>
    <row r="12" spans="1:16" ht="25.15" customHeight="1" x14ac:dyDescent="0.4">
      <c r="A12" s="163"/>
      <c r="B12" s="164"/>
      <c r="C12" s="106" t="s">
        <v>83</v>
      </c>
      <c r="D12" s="164"/>
      <c r="E12" s="166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</row>
    <row r="13" spans="1:16" ht="25.15" customHeight="1" x14ac:dyDescent="0.4">
      <c r="A13" s="163"/>
      <c r="B13" s="164"/>
      <c r="C13" s="106" t="s">
        <v>83</v>
      </c>
      <c r="D13" s="164"/>
      <c r="E13" s="166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</row>
    <row r="14" spans="1:16" x14ac:dyDescent="0.4">
      <c r="A14" s="1"/>
      <c r="E14" s="78"/>
      <c r="F14" s="78"/>
      <c r="G14" s="78"/>
      <c r="H14" s="78"/>
      <c r="I14" s="78"/>
      <c r="J14" s="78"/>
      <c r="K14" s="78"/>
      <c r="L14" s="78"/>
    </row>
    <row r="15" spans="1:16" ht="24" x14ac:dyDescent="0.4">
      <c r="A15" s="104" t="s">
        <v>26</v>
      </c>
    </row>
    <row r="16" spans="1:16" ht="24.75" thickBot="1" x14ac:dyDescent="0.45">
      <c r="A16" s="178" t="s">
        <v>81</v>
      </c>
      <c r="B16" s="159"/>
      <c r="C16" s="159"/>
      <c r="D16" s="159"/>
      <c r="E16" s="160"/>
      <c r="F16" s="174" t="s">
        <v>82</v>
      </c>
      <c r="G16" s="150"/>
      <c r="H16" s="150"/>
      <c r="I16" s="150"/>
      <c r="J16" s="150"/>
      <c r="K16" s="150"/>
      <c r="L16" s="150"/>
      <c r="M16" s="150"/>
      <c r="N16" s="150"/>
      <c r="O16" s="150"/>
      <c r="P16" s="150"/>
    </row>
    <row r="17" spans="1:16" ht="25.15" customHeight="1" thickTop="1" x14ac:dyDescent="0.4">
      <c r="A17" s="161">
        <v>46237</v>
      </c>
      <c r="B17" s="162"/>
      <c r="C17" s="105" t="s">
        <v>84</v>
      </c>
      <c r="D17" s="162">
        <v>46240</v>
      </c>
      <c r="E17" s="165"/>
      <c r="F17" s="167" t="s">
        <v>88</v>
      </c>
      <c r="G17" s="168"/>
      <c r="H17" s="168"/>
      <c r="I17" s="171" t="s">
        <v>105</v>
      </c>
      <c r="J17" s="171"/>
      <c r="K17" s="171"/>
      <c r="L17" s="171"/>
      <c r="M17" s="171"/>
      <c r="N17" s="171"/>
      <c r="O17" s="171"/>
      <c r="P17" s="172"/>
    </row>
    <row r="18" spans="1:16" ht="25.15" customHeight="1" x14ac:dyDescent="0.4">
      <c r="A18" s="163"/>
      <c r="B18" s="164"/>
      <c r="C18" s="106" t="s">
        <v>84</v>
      </c>
      <c r="D18" s="164"/>
      <c r="E18" s="166"/>
      <c r="F18" s="169"/>
      <c r="G18" s="170"/>
      <c r="H18" s="170"/>
      <c r="I18" s="170"/>
      <c r="J18" s="170"/>
      <c r="K18" s="170"/>
      <c r="L18" s="170"/>
      <c r="M18" s="170"/>
      <c r="N18" s="170"/>
      <c r="O18" s="170"/>
      <c r="P18" s="173"/>
    </row>
    <row r="19" spans="1:16" x14ac:dyDescent="0.4">
      <c r="A19" s="1"/>
    </row>
    <row r="20" spans="1:16" ht="24" x14ac:dyDescent="0.4">
      <c r="A20" s="103" t="s">
        <v>46</v>
      </c>
    </row>
    <row r="21" spans="1:16" x14ac:dyDescent="0.4">
      <c r="A21" s="175"/>
      <c r="B21" s="36" t="s">
        <v>72</v>
      </c>
      <c r="C21" s="36"/>
      <c r="D21" s="36"/>
      <c r="E21" s="36"/>
      <c r="F21" s="36"/>
      <c r="G21" s="36"/>
      <c r="H21" s="27"/>
      <c r="J21" s="28" t="s">
        <v>75</v>
      </c>
      <c r="K21" s="29"/>
      <c r="L21" s="29"/>
      <c r="M21" s="29"/>
      <c r="N21" s="29"/>
      <c r="O21" s="29"/>
      <c r="P21" s="29"/>
    </row>
    <row r="22" spans="1:16" s="67" customFormat="1" ht="19.5" thickBot="1" x14ac:dyDescent="0.45">
      <c r="A22" s="176"/>
      <c r="B22" s="71" t="s">
        <v>18</v>
      </c>
      <c r="C22" s="70" t="s">
        <v>63</v>
      </c>
      <c r="D22" s="70" t="s">
        <v>31</v>
      </c>
      <c r="E22" s="70" t="s">
        <v>45</v>
      </c>
      <c r="F22" s="70" t="s">
        <v>19</v>
      </c>
      <c r="G22" s="70" t="s">
        <v>76</v>
      </c>
      <c r="H22" s="70" t="s">
        <v>67</v>
      </c>
      <c r="J22" s="70" t="s">
        <v>18</v>
      </c>
      <c r="K22" s="70" t="s">
        <v>63</v>
      </c>
      <c r="L22" s="70" t="s">
        <v>31</v>
      </c>
      <c r="M22" s="70" t="s">
        <v>45</v>
      </c>
      <c r="N22" s="70" t="s">
        <v>19</v>
      </c>
      <c r="O22" s="70" t="s">
        <v>76</v>
      </c>
      <c r="P22" s="70" t="s">
        <v>67</v>
      </c>
    </row>
    <row r="23" spans="1:16" s="58" customFormat="1" x14ac:dyDescent="0.4">
      <c r="A23" s="72" t="s">
        <v>89</v>
      </c>
      <c r="B23" s="79">
        <v>13</v>
      </c>
      <c r="C23" s="56">
        <v>4</v>
      </c>
      <c r="D23" s="56">
        <v>1</v>
      </c>
      <c r="E23" s="56">
        <v>2</v>
      </c>
      <c r="F23" s="56">
        <v>10</v>
      </c>
      <c r="G23" s="56">
        <v>6</v>
      </c>
      <c r="H23" s="80">
        <v>3.1666666666666665</v>
      </c>
      <c r="J23" s="56">
        <v>13</v>
      </c>
      <c r="K23" s="56">
        <v>4</v>
      </c>
      <c r="L23" s="56">
        <v>2</v>
      </c>
      <c r="M23" s="56">
        <v>2</v>
      </c>
      <c r="N23" s="56">
        <v>9</v>
      </c>
      <c r="O23" s="56">
        <v>5</v>
      </c>
      <c r="P23" s="80">
        <v>3.25</v>
      </c>
    </row>
    <row r="24" spans="1:16" s="58" customFormat="1" x14ac:dyDescent="0.4">
      <c r="A24" s="72" t="s">
        <v>90</v>
      </c>
      <c r="B24" s="81">
        <v>18</v>
      </c>
      <c r="C24" s="57">
        <v>3</v>
      </c>
      <c r="D24" s="57">
        <v>0</v>
      </c>
      <c r="E24" s="57">
        <v>0</v>
      </c>
      <c r="F24" s="57">
        <v>10</v>
      </c>
      <c r="G24" s="57">
        <v>6</v>
      </c>
      <c r="H24" s="82">
        <v>2.2083333333333335</v>
      </c>
      <c r="J24" s="57">
        <v>18</v>
      </c>
      <c r="K24" s="57">
        <v>3</v>
      </c>
      <c r="L24" s="57">
        <v>0</v>
      </c>
      <c r="M24" s="57">
        <v>0</v>
      </c>
      <c r="N24" s="57">
        <v>10</v>
      </c>
      <c r="O24" s="57">
        <v>6</v>
      </c>
      <c r="P24" s="82">
        <v>2.2083333333333335</v>
      </c>
    </row>
    <row r="25" spans="1:16" s="58" customFormat="1" x14ac:dyDescent="0.4">
      <c r="A25" s="72" t="s">
        <v>91</v>
      </c>
      <c r="B25" s="81">
        <v>16</v>
      </c>
      <c r="C25" s="57">
        <v>4</v>
      </c>
      <c r="D25" s="57">
        <v>0</v>
      </c>
      <c r="E25" s="57">
        <v>1</v>
      </c>
      <c r="F25" s="57">
        <v>9</v>
      </c>
      <c r="G25" s="57">
        <v>5</v>
      </c>
      <c r="H25" s="82">
        <v>2.5833333333333335</v>
      </c>
      <c r="J25" s="57">
        <v>16</v>
      </c>
      <c r="K25" s="57">
        <v>4</v>
      </c>
      <c r="L25" s="57">
        <v>0</v>
      </c>
      <c r="M25" s="57">
        <v>1</v>
      </c>
      <c r="N25" s="57">
        <v>9</v>
      </c>
      <c r="O25" s="57">
        <v>5</v>
      </c>
      <c r="P25" s="82">
        <v>2.5833333333333335</v>
      </c>
    </row>
    <row r="26" spans="1:16" s="58" customFormat="1" x14ac:dyDescent="0.4">
      <c r="A26" s="72" t="s">
        <v>92</v>
      </c>
      <c r="B26" s="81">
        <v>18</v>
      </c>
      <c r="C26" s="57">
        <v>5</v>
      </c>
      <c r="D26" s="57">
        <v>1</v>
      </c>
      <c r="E26" s="57">
        <v>0</v>
      </c>
      <c r="F26" s="57">
        <v>7</v>
      </c>
      <c r="G26" s="57">
        <v>3</v>
      </c>
      <c r="H26" s="82">
        <v>3</v>
      </c>
      <c r="J26" s="57">
        <v>18</v>
      </c>
      <c r="K26" s="57">
        <v>3</v>
      </c>
      <c r="L26" s="57">
        <v>2</v>
      </c>
      <c r="M26" s="57">
        <v>0</v>
      </c>
      <c r="N26" s="57">
        <v>8</v>
      </c>
      <c r="O26" s="57">
        <v>4</v>
      </c>
      <c r="P26" s="82">
        <v>2.875</v>
      </c>
    </row>
    <row r="27" spans="1:16" s="58" customFormat="1" x14ac:dyDescent="0.4">
      <c r="A27" s="72" t="s">
        <v>93</v>
      </c>
      <c r="B27" s="81">
        <v>14</v>
      </c>
      <c r="C27" s="57">
        <v>3</v>
      </c>
      <c r="D27" s="57">
        <v>0</v>
      </c>
      <c r="E27" s="57">
        <v>4</v>
      </c>
      <c r="F27" s="57">
        <v>10</v>
      </c>
      <c r="G27" s="57">
        <v>8</v>
      </c>
      <c r="H27" s="82">
        <v>3.4583333333333339</v>
      </c>
      <c r="J27" s="57">
        <v>12</v>
      </c>
      <c r="K27" s="57">
        <v>4</v>
      </c>
      <c r="L27" s="57">
        <v>1</v>
      </c>
      <c r="M27" s="57">
        <v>5</v>
      </c>
      <c r="N27" s="57">
        <v>9</v>
      </c>
      <c r="O27" s="57">
        <v>6</v>
      </c>
      <c r="P27" s="82">
        <v>3.5833333333333339</v>
      </c>
    </row>
    <row r="28" spans="1:16" s="58" customFormat="1" x14ac:dyDescent="0.4">
      <c r="A28" s="72" t="s">
        <v>94</v>
      </c>
      <c r="B28" s="81">
        <v>16</v>
      </c>
      <c r="C28" s="57">
        <v>4</v>
      </c>
      <c r="D28" s="57">
        <v>1</v>
      </c>
      <c r="E28" s="57">
        <v>0</v>
      </c>
      <c r="F28" s="57">
        <v>9</v>
      </c>
      <c r="G28" s="57">
        <v>4</v>
      </c>
      <c r="H28" s="82">
        <v>2.7916666666666665</v>
      </c>
      <c r="J28" s="57">
        <v>16</v>
      </c>
      <c r="K28" s="57">
        <v>3</v>
      </c>
      <c r="L28" s="57">
        <v>2</v>
      </c>
      <c r="M28" s="57">
        <v>0</v>
      </c>
      <c r="N28" s="57">
        <v>9</v>
      </c>
      <c r="O28" s="57">
        <v>5</v>
      </c>
      <c r="P28" s="82">
        <v>2.7083333333333335</v>
      </c>
    </row>
    <row r="29" spans="1:16" s="58" customFormat="1" x14ac:dyDescent="0.4">
      <c r="A29" s="72" t="s">
        <v>98</v>
      </c>
      <c r="B29" s="81">
        <v>18</v>
      </c>
      <c r="C29" s="57">
        <v>3</v>
      </c>
      <c r="D29" s="57">
        <v>0</v>
      </c>
      <c r="E29" s="57">
        <v>0</v>
      </c>
      <c r="F29" s="57">
        <v>10</v>
      </c>
      <c r="G29" s="57">
        <v>4</v>
      </c>
      <c r="H29" s="82">
        <v>2.7083333333333335</v>
      </c>
      <c r="J29" s="57">
        <v>18</v>
      </c>
      <c r="K29" s="57">
        <v>4</v>
      </c>
      <c r="L29" s="57">
        <v>0</v>
      </c>
      <c r="M29" s="57">
        <v>0</v>
      </c>
      <c r="N29" s="57">
        <v>9</v>
      </c>
      <c r="O29" s="57">
        <v>4</v>
      </c>
      <c r="P29" s="82">
        <v>2.8333333333333335</v>
      </c>
    </row>
    <row r="30" spans="1:16" s="58" customFormat="1" x14ac:dyDescent="0.4">
      <c r="A30" s="72" t="s">
        <v>99</v>
      </c>
      <c r="B30" s="81">
        <v>17</v>
      </c>
      <c r="C30" s="57">
        <v>3</v>
      </c>
      <c r="D30" s="57">
        <v>0</v>
      </c>
      <c r="E30" s="57">
        <v>2</v>
      </c>
      <c r="F30" s="57">
        <v>8</v>
      </c>
      <c r="G30" s="57">
        <v>4</v>
      </c>
      <c r="H30" s="82">
        <v>2.25</v>
      </c>
      <c r="J30" s="57">
        <v>17</v>
      </c>
      <c r="K30" s="57">
        <v>3</v>
      </c>
      <c r="L30" s="57">
        <v>0</v>
      </c>
      <c r="M30" s="57">
        <v>2</v>
      </c>
      <c r="N30" s="57">
        <v>8</v>
      </c>
      <c r="O30" s="57">
        <v>4</v>
      </c>
      <c r="P30" s="82">
        <v>2.25</v>
      </c>
    </row>
    <row r="31" spans="1:16" s="58" customFormat="1" x14ac:dyDescent="0.4">
      <c r="A31" s="72" t="s">
        <v>100</v>
      </c>
      <c r="B31" s="81">
        <v>15</v>
      </c>
      <c r="C31" s="57">
        <v>2</v>
      </c>
      <c r="D31" s="57">
        <v>0</v>
      </c>
      <c r="E31" s="57">
        <v>0</v>
      </c>
      <c r="F31" s="57">
        <v>14</v>
      </c>
      <c r="G31" s="57">
        <v>8</v>
      </c>
      <c r="H31" s="82">
        <v>2</v>
      </c>
      <c r="J31" s="57">
        <v>17</v>
      </c>
      <c r="K31" s="57">
        <v>2</v>
      </c>
      <c r="L31" s="57">
        <v>0</v>
      </c>
      <c r="M31" s="57">
        <v>0</v>
      </c>
      <c r="N31" s="57">
        <v>12</v>
      </c>
      <c r="O31" s="57">
        <v>7</v>
      </c>
      <c r="P31" s="82">
        <v>2.0833333333333335</v>
      </c>
    </row>
    <row r="32" spans="1:16" s="58" customFormat="1" x14ac:dyDescent="0.4">
      <c r="A32" s="73" t="s">
        <v>95</v>
      </c>
      <c r="B32" s="81">
        <v>19</v>
      </c>
      <c r="C32" s="57">
        <v>0</v>
      </c>
      <c r="D32" s="57">
        <v>0</v>
      </c>
      <c r="E32" s="57">
        <v>0</v>
      </c>
      <c r="F32" s="57">
        <v>12</v>
      </c>
      <c r="G32" s="57">
        <v>6</v>
      </c>
      <c r="H32" s="82">
        <v>2.125</v>
      </c>
      <c r="J32" s="57">
        <v>20</v>
      </c>
      <c r="K32" s="57">
        <v>0</v>
      </c>
      <c r="L32" s="57">
        <v>0</v>
      </c>
      <c r="M32" s="57">
        <v>0</v>
      </c>
      <c r="N32" s="57">
        <v>11</v>
      </c>
      <c r="O32" s="57">
        <v>6</v>
      </c>
      <c r="P32" s="82">
        <v>2.2083333333333335</v>
      </c>
    </row>
    <row r="33" spans="1:16" s="58" customFormat="1" x14ac:dyDescent="0.4">
      <c r="A33" s="73" t="s">
        <v>96</v>
      </c>
      <c r="B33" s="81">
        <v>15</v>
      </c>
      <c r="C33" s="57">
        <v>1</v>
      </c>
      <c r="D33" s="57">
        <v>0</v>
      </c>
      <c r="E33" s="57">
        <v>0</v>
      </c>
      <c r="F33" s="57">
        <v>12</v>
      </c>
      <c r="G33" s="57">
        <v>6</v>
      </c>
      <c r="H33" s="82">
        <v>2.375</v>
      </c>
      <c r="J33" s="57">
        <v>17</v>
      </c>
      <c r="K33" s="57">
        <v>1</v>
      </c>
      <c r="L33" s="57">
        <v>0</v>
      </c>
      <c r="M33" s="57">
        <v>0</v>
      </c>
      <c r="N33" s="57">
        <v>10</v>
      </c>
      <c r="O33" s="57">
        <v>6</v>
      </c>
      <c r="P33" s="82">
        <v>2.5833333333333335</v>
      </c>
    </row>
    <row r="34" spans="1:16" s="58" customFormat="1" ht="19.5" thickBot="1" x14ac:dyDescent="0.45">
      <c r="A34" s="74" t="s">
        <v>97</v>
      </c>
      <c r="B34" s="83">
        <v>14</v>
      </c>
      <c r="C34" s="68">
        <v>5</v>
      </c>
      <c r="D34" s="68">
        <v>0</v>
      </c>
      <c r="E34" s="68">
        <v>0</v>
      </c>
      <c r="F34" s="68">
        <v>12</v>
      </c>
      <c r="G34" s="68">
        <v>6</v>
      </c>
      <c r="H34" s="84">
        <v>2.625</v>
      </c>
      <c r="J34" s="68">
        <v>15</v>
      </c>
      <c r="K34" s="68">
        <v>5</v>
      </c>
      <c r="L34" s="68">
        <v>0</v>
      </c>
      <c r="M34" s="68">
        <v>0</v>
      </c>
      <c r="N34" s="68">
        <v>11</v>
      </c>
      <c r="O34" s="68">
        <v>6</v>
      </c>
      <c r="P34" s="84">
        <v>2.7916666666666665</v>
      </c>
    </row>
    <row r="35" spans="1:16" s="58" customFormat="1" ht="20.25" thickTop="1" thickBot="1" x14ac:dyDescent="0.45">
      <c r="A35" s="75" t="s">
        <v>27</v>
      </c>
      <c r="B35" s="85">
        <f>SUM(B23:B34)</f>
        <v>193</v>
      </c>
      <c r="C35" s="69">
        <f t="shared" ref="C35:H35" si="0">SUM(C23:C34)</f>
        <v>37</v>
      </c>
      <c r="D35" s="69">
        <f t="shared" si="0"/>
        <v>3</v>
      </c>
      <c r="E35" s="86">
        <f t="shared" si="0"/>
        <v>9</v>
      </c>
      <c r="F35" s="108">
        <f t="shared" si="0"/>
        <v>123</v>
      </c>
      <c r="G35" s="108">
        <f t="shared" si="0"/>
        <v>66</v>
      </c>
      <c r="H35" s="107">
        <f t="shared" si="0"/>
        <v>31.291666666666668</v>
      </c>
      <c r="J35" s="69">
        <f>SUM(J23:J34)</f>
        <v>197</v>
      </c>
      <c r="K35" s="69">
        <f t="shared" ref="K35:O35" si="1">SUM(K23:K34)</f>
        <v>36</v>
      </c>
      <c r="L35" s="69">
        <f t="shared" si="1"/>
        <v>7</v>
      </c>
      <c r="M35" s="86">
        <f t="shared" si="1"/>
        <v>10</v>
      </c>
      <c r="N35" s="108">
        <f t="shared" si="1"/>
        <v>115</v>
      </c>
      <c r="O35" s="108">
        <f t="shared" si="1"/>
        <v>64</v>
      </c>
      <c r="P35" s="107">
        <f>SUM(P23:P34)</f>
        <v>31.958333333333332</v>
      </c>
    </row>
    <row r="36" spans="1:16" ht="19.5" thickTop="1" x14ac:dyDescent="0.4">
      <c r="F36" s="109" t="str">
        <f>IF(OR(F35&gt;=104,F35=0),"","※府方針を満たしていません。")</f>
        <v/>
      </c>
      <c r="G36" s="109" t="str">
        <f>IF(OR(G35&gt;=52,G35=0),"","※府方針を満たしていません。")</f>
        <v/>
      </c>
      <c r="N36" s="109" t="str">
        <f>IF(OR(N35&gt;=104,N35=0),"","※府方針を満たしていません。")</f>
        <v/>
      </c>
      <c r="O36" s="109" t="str">
        <f>IF(OR(O35&gt;=52,O35=0),"","※府方針を満たしていません。")</f>
        <v/>
      </c>
    </row>
    <row r="37" spans="1:16" ht="25.5" x14ac:dyDescent="0.4">
      <c r="A37" s="77" t="s">
        <v>78</v>
      </c>
    </row>
    <row r="38" spans="1:16" ht="24" x14ac:dyDescent="0.4">
      <c r="A38" s="99" t="s">
        <v>79</v>
      </c>
    </row>
    <row r="39" spans="1:16" x14ac:dyDescent="0.4">
      <c r="B39" t="s">
        <v>109</v>
      </c>
    </row>
    <row r="40" spans="1:16" x14ac:dyDescent="0.4">
      <c r="B40" t="s">
        <v>110</v>
      </c>
    </row>
    <row r="42" spans="1:16" ht="24" x14ac:dyDescent="0.4">
      <c r="A42" s="99" t="s">
        <v>80</v>
      </c>
      <c r="B42" s="37"/>
      <c r="J42" s="148"/>
    </row>
    <row r="43" spans="1:16" x14ac:dyDescent="0.4">
      <c r="B43" s="76" t="s">
        <v>400</v>
      </c>
    </row>
    <row r="44" spans="1:16" x14ac:dyDescent="0.4">
      <c r="B44" t="s">
        <v>47</v>
      </c>
    </row>
    <row r="45" spans="1:16" x14ac:dyDescent="0.4">
      <c r="B45" t="s">
        <v>48</v>
      </c>
    </row>
    <row r="47" spans="1:16" ht="24" x14ac:dyDescent="0.4">
      <c r="A47" s="99" t="s">
        <v>101</v>
      </c>
    </row>
    <row r="48" spans="1:16" x14ac:dyDescent="0.4">
      <c r="A48" s="26" t="s">
        <v>49</v>
      </c>
      <c r="B48" t="s">
        <v>111</v>
      </c>
    </row>
    <row r="49" spans="1:2" x14ac:dyDescent="0.4">
      <c r="B49" t="s">
        <v>112</v>
      </c>
    </row>
    <row r="50" spans="1:2" x14ac:dyDescent="0.4">
      <c r="B50" t="s">
        <v>113</v>
      </c>
    </row>
    <row r="51" spans="1:2" x14ac:dyDescent="0.4">
      <c r="A51" s="26" t="s">
        <v>49</v>
      </c>
      <c r="B51" t="s">
        <v>77</v>
      </c>
    </row>
    <row r="52" spans="1:2" x14ac:dyDescent="0.4">
      <c r="A52" s="26" t="s">
        <v>49</v>
      </c>
      <c r="B52" t="s">
        <v>114</v>
      </c>
    </row>
    <row r="53" spans="1:2" x14ac:dyDescent="0.4">
      <c r="B53" t="s">
        <v>115</v>
      </c>
    </row>
  </sheetData>
  <mergeCells count="36">
    <mergeCell ref="I17:P17"/>
    <mergeCell ref="I18:P18"/>
    <mergeCell ref="F16:P16"/>
    <mergeCell ref="A21:A22"/>
    <mergeCell ref="F5:I5"/>
    <mergeCell ref="A16:E16"/>
    <mergeCell ref="A9:B9"/>
    <mergeCell ref="D9:E9"/>
    <mergeCell ref="A10:B10"/>
    <mergeCell ref="A11:B11"/>
    <mergeCell ref="A12:B12"/>
    <mergeCell ref="A13:B13"/>
    <mergeCell ref="D10:E10"/>
    <mergeCell ref="D11:E11"/>
    <mergeCell ref="D12:E12"/>
    <mergeCell ref="D13:E13"/>
    <mergeCell ref="A17:B17"/>
    <mergeCell ref="A18:B18"/>
    <mergeCell ref="D17:E17"/>
    <mergeCell ref="D18:E18"/>
    <mergeCell ref="F17:H17"/>
    <mergeCell ref="F18:H18"/>
    <mergeCell ref="F13:P13"/>
    <mergeCell ref="A4:B4"/>
    <mergeCell ref="C4:E4"/>
    <mergeCell ref="A5:E5"/>
    <mergeCell ref="N1:O1"/>
    <mergeCell ref="F8:P8"/>
    <mergeCell ref="F9:P9"/>
    <mergeCell ref="F10:P10"/>
    <mergeCell ref="F11:P11"/>
    <mergeCell ref="F12:P12"/>
    <mergeCell ref="A3:P3"/>
    <mergeCell ref="K5:L5"/>
    <mergeCell ref="M5:P5"/>
    <mergeCell ref="A8:E8"/>
  </mergeCells>
  <phoneticPr fontId="1"/>
  <conditionalFormatting sqref="F35">
    <cfRule type="cellIs" dxfId="904" priority="4" operator="between">
      <formula>1</formula>
      <formula>103</formula>
    </cfRule>
  </conditionalFormatting>
  <conditionalFormatting sqref="G35">
    <cfRule type="cellIs" dxfId="903" priority="3" operator="between">
      <formula>1</formula>
      <formula>51</formula>
    </cfRule>
  </conditionalFormatting>
  <conditionalFormatting sqref="N35">
    <cfRule type="cellIs" dxfId="902" priority="2" operator="between">
      <formula>1</formula>
      <formula>103</formula>
    </cfRule>
  </conditionalFormatting>
  <conditionalFormatting sqref="O35">
    <cfRule type="cellIs" dxfId="901" priority="1" operator="between">
      <formula>1</formula>
      <formula>51</formula>
    </cfRule>
  </conditionalFormatting>
  <pageMargins left="0.70866141732283472" right="0.70866141732283472" top="0.74803149606299213" bottom="0.55118110236220474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0</xdr:col>
                    <xdr:colOff>228600</xdr:colOff>
                    <xdr:row>38</xdr:row>
                    <xdr:rowOff>9525</xdr:rowOff>
                  </from>
                  <to>
                    <xdr:col>1</xdr:col>
                    <xdr:colOff>276225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0</xdr:col>
                    <xdr:colOff>219075</xdr:colOff>
                    <xdr:row>39</xdr:row>
                    <xdr:rowOff>9525</xdr:rowOff>
                  </from>
                  <to>
                    <xdr:col>1</xdr:col>
                    <xdr:colOff>276225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0</xdr:col>
                    <xdr:colOff>228600</xdr:colOff>
                    <xdr:row>42</xdr:row>
                    <xdr:rowOff>9525</xdr:rowOff>
                  </from>
                  <to>
                    <xdr:col>1</xdr:col>
                    <xdr:colOff>276225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0</xdr:col>
                    <xdr:colOff>219075</xdr:colOff>
                    <xdr:row>43</xdr:row>
                    <xdr:rowOff>9525</xdr:rowOff>
                  </from>
                  <to>
                    <xdr:col>1</xdr:col>
                    <xdr:colOff>276225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0</xdr:col>
                    <xdr:colOff>228600</xdr:colOff>
                    <xdr:row>43</xdr:row>
                    <xdr:rowOff>9525</xdr:rowOff>
                  </from>
                  <to>
                    <xdr:col>1</xdr:col>
                    <xdr:colOff>276225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0</xdr:col>
                    <xdr:colOff>219075</xdr:colOff>
                    <xdr:row>44</xdr:row>
                    <xdr:rowOff>9525</xdr:rowOff>
                  </from>
                  <to>
                    <xdr:col>1</xdr:col>
                    <xdr:colOff>276225</xdr:colOff>
                    <xdr:row>45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C6941-8BBB-4D6B-97D0-BC18980AB585}">
  <dimension ref="A1:P53"/>
  <sheetViews>
    <sheetView tabSelected="1" view="pageBreakPreview" zoomScale="85" zoomScaleNormal="100" zoomScaleSheetLayoutView="85" workbookViewId="0">
      <selection activeCell="C4" sqref="C4:E4"/>
    </sheetView>
  </sheetViews>
  <sheetFormatPr defaultRowHeight="18.75" x14ac:dyDescent="0.4"/>
  <cols>
    <col min="1" max="8" width="7.75" customWidth="1"/>
    <col min="9" max="9" width="5.75" customWidth="1"/>
    <col min="10" max="16" width="7.75" customWidth="1"/>
  </cols>
  <sheetData>
    <row r="1" spans="1:16" ht="25.15" customHeight="1" thickBot="1" x14ac:dyDescent="0.45">
      <c r="F1" s="66"/>
      <c r="G1" s="66"/>
      <c r="N1" s="153">
        <v>2026</v>
      </c>
      <c r="O1" s="154"/>
      <c r="P1" s="65" t="s">
        <v>40</v>
      </c>
    </row>
    <row r="2" spans="1:16" ht="19.899999999999999" customHeight="1" x14ac:dyDescent="0.4">
      <c r="A2" s="100"/>
      <c r="B2" s="100"/>
      <c r="C2" s="100"/>
      <c r="D2" s="100"/>
      <c r="E2" s="100"/>
      <c r="F2" s="66"/>
      <c r="G2" s="66"/>
      <c r="J2" s="31"/>
      <c r="K2" s="31"/>
      <c r="L2" s="101"/>
      <c r="M2" s="101"/>
      <c r="N2" s="65"/>
      <c r="O2" s="65"/>
    </row>
    <row r="3" spans="1:16" ht="30" customHeight="1" x14ac:dyDescent="0.4">
      <c r="A3" s="156" t="s">
        <v>108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</row>
    <row r="4" spans="1:16" ht="25.15" customHeight="1" x14ac:dyDescent="0.4">
      <c r="A4" s="150" t="s">
        <v>116</v>
      </c>
      <c r="B4" s="150"/>
      <c r="C4" s="151"/>
      <c r="D4" s="151"/>
      <c r="E4" s="151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6" ht="25.15" customHeight="1" x14ac:dyDescent="0.4">
      <c r="A5" s="179" t="str">
        <f>IF(C4="","",VLOOKUP($C$4,'R8学校番号'!$A$2:$B$213,2,FALSE))</f>
        <v/>
      </c>
      <c r="B5" s="180"/>
      <c r="C5" s="180"/>
      <c r="D5" s="180"/>
      <c r="E5" s="181"/>
      <c r="F5" s="177"/>
      <c r="G5" s="177"/>
      <c r="H5" s="177"/>
      <c r="I5" s="177"/>
      <c r="J5" s="65" t="s">
        <v>32</v>
      </c>
      <c r="K5" s="151" t="s">
        <v>23</v>
      </c>
      <c r="L5" s="151"/>
      <c r="M5" s="157"/>
      <c r="N5" s="157"/>
      <c r="O5" s="157"/>
      <c r="P5" s="157"/>
    </row>
    <row r="6" spans="1:16" x14ac:dyDescent="0.4">
      <c r="A6" s="1"/>
    </row>
    <row r="7" spans="1:16" ht="24" x14ac:dyDescent="0.4">
      <c r="A7" s="104" t="s">
        <v>24</v>
      </c>
    </row>
    <row r="8" spans="1:16" ht="24.75" thickBot="1" x14ac:dyDescent="0.45">
      <c r="A8" s="158" t="s">
        <v>81</v>
      </c>
      <c r="B8" s="159"/>
      <c r="C8" s="159"/>
      <c r="D8" s="159"/>
      <c r="E8" s="160"/>
      <c r="F8" s="150" t="s">
        <v>25</v>
      </c>
      <c r="G8" s="150"/>
      <c r="H8" s="150"/>
      <c r="I8" s="150"/>
      <c r="J8" s="150"/>
      <c r="K8" s="150"/>
      <c r="L8" s="150"/>
      <c r="M8" s="150"/>
      <c r="N8" s="150"/>
      <c r="O8" s="150"/>
      <c r="P8" s="150"/>
    </row>
    <row r="9" spans="1:16" ht="25.15" customHeight="1" thickTop="1" x14ac:dyDescent="0.4">
      <c r="A9" s="161"/>
      <c r="B9" s="162"/>
      <c r="C9" s="105" t="s">
        <v>84</v>
      </c>
      <c r="D9" s="162"/>
      <c r="E9" s="16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</row>
    <row r="10" spans="1:16" ht="25.15" customHeight="1" x14ac:dyDescent="0.4">
      <c r="A10" s="163"/>
      <c r="B10" s="164"/>
      <c r="C10" s="106" t="s">
        <v>83</v>
      </c>
      <c r="D10" s="164"/>
      <c r="E10" s="166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</row>
    <row r="11" spans="1:16" ht="25.15" customHeight="1" x14ac:dyDescent="0.4">
      <c r="A11" s="163"/>
      <c r="B11" s="164"/>
      <c r="C11" s="106" t="s">
        <v>83</v>
      </c>
      <c r="D11" s="164"/>
      <c r="E11" s="166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</row>
    <row r="12" spans="1:16" ht="25.15" customHeight="1" x14ac:dyDescent="0.4">
      <c r="A12" s="163"/>
      <c r="B12" s="164"/>
      <c r="C12" s="106" t="s">
        <v>83</v>
      </c>
      <c r="D12" s="164"/>
      <c r="E12" s="166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</row>
    <row r="13" spans="1:16" ht="25.15" customHeight="1" x14ac:dyDescent="0.4">
      <c r="A13" s="163"/>
      <c r="B13" s="164"/>
      <c r="C13" s="106" t="s">
        <v>83</v>
      </c>
      <c r="D13" s="164"/>
      <c r="E13" s="166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</row>
    <row r="14" spans="1:16" x14ac:dyDescent="0.4">
      <c r="A14" s="1"/>
      <c r="E14" s="78"/>
      <c r="F14" s="78"/>
      <c r="G14" s="78"/>
      <c r="H14" s="78"/>
      <c r="I14" s="78"/>
      <c r="J14" s="78"/>
      <c r="K14" s="78"/>
      <c r="L14" s="78"/>
    </row>
    <row r="15" spans="1:16" ht="24" x14ac:dyDescent="0.4">
      <c r="A15" s="104" t="s">
        <v>26</v>
      </c>
    </row>
    <row r="16" spans="1:16" ht="24.75" thickBot="1" x14ac:dyDescent="0.45">
      <c r="A16" s="178" t="s">
        <v>81</v>
      </c>
      <c r="B16" s="159"/>
      <c r="C16" s="159"/>
      <c r="D16" s="159"/>
      <c r="E16" s="160"/>
      <c r="F16" s="174" t="s">
        <v>82</v>
      </c>
      <c r="G16" s="150"/>
      <c r="H16" s="150"/>
      <c r="I16" s="150"/>
      <c r="J16" s="150"/>
      <c r="K16" s="150"/>
      <c r="L16" s="150"/>
      <c r="M16" s="150"/>
      <c r="N16" s="150"/>
      <c r="O16" s="150"/>
      <c r="P16" s="150"/>
    </row>
    <row r="17" spans="1:16" ht="25.15" customHeight="1" thickTop="1" x14ac:dyDescent="0.4">
      <c r="A17" s="161"/>
      <c r="B17" s="162"/>
      <c r="C17" s="105" t="s">
        <v>84</v>
      </c>
      <c r="D17" s="162"/>
      <c r="E17" s="165"/>
      <c r="F17" s="167"/>
      <c r="G17" s="168"/>
      <c r="H17" s="168"/>
      <c r="I17" s="171"/>
      <c r="J17" s="171"/>
      <c r="K17" s="171"/>
      <c r="L17" s="171"/>
      <c r="M17" s="171"/>
      <c r="N17" s="171"/>
      <c r="O17" s="171"/>
      <c r="P17" s="172"/>
    </row>
    <row r="18" spans="1:16" ht="25.15" customHeight="1" x14ac:dyDescent="0.4">
      <c r="A18" s="163"/>
      <c r="B18" s="164"/>
      <c r="C18" s="106" t="s">
        <v>84</v>
      </c>
      <c r="D18" s="164"/>
      <c r="E18" s="166"/>
      <c r="F18" s="169"/>
      <c r="G18" s="170"/>
      <c r="H18" s="170"/>
      <c r="I18" s="170"/>
      <c r="J18" s="170"/>
      <c r="K18" s="170"/>
      <c r="L18" s="170"/>
      <c r="M18" s="170"/>
      <c r="N18" s="170"/>
      <c r="O18" s="170"/>
      <c r="P18" s="173"/>
    </row>
    <row r="19" spans="1:16" x14ac:dyDescent="0.4">
      <c r="A19" s="1"/>
    </row>
    <row r="20" spans="1:16" ht="24" x14ac:dyDescent="0.4">
      <c r="A20" s="103" t="s">
        <v>46</v>
      </c>
    </row>
    <row r="21" spans="1:16" x14ac:dyDescent="0.4">
      <c r="A21" s="175"/>
      <c r="B21" s="36" t="s">
        <v>72</v>
      </c>
      <c r="C21" s="36"/>
      <c r="D21" s="36"/>
      <c r="E21" s="36"/>
      <c r="F21" s="36"/>
      <c r="G21" s="36"/>
      <c r="H21" s="27"/>
      <c r="J21" s="28" t="s">
        <v>75</v>
      </c>
      <c r="K21" s="29"/>
      <c r="L21" s="29"/>
      <c r="M21" s="29"/>
      <c r="N21" s="29"/>
      <c r="O21" s="29"/>
      <c r="P21" s="29"/>
    </row>
    <row r="22" spans="1:16" s="67" customFormat="1" ht="19.5" thickBot="1" x14ac:dyDescent="0.45">
      <c r="A22" s="176"/>
      <c r="B22" s="71" t="s">
        <v>18</v>
      </c>
      <c r="C22" s="70" t="s">
        <v>63</v>
      </c>
      <c r="D22" s="70" t="s">
        <v>31</v>
      </c>
      <c r="E22" s="70" t="s">
        <v>45</v>
      </c>
      <c r="F22" s="70" t="s">
        <v>19</v>
      </c>
      <c r="G22" s="70" t="s">
        <v>76</v>
      </c>
      <c r="H22" s="70" t="s">
        <v>67</v>
      </c>
      <c r="J22" s="70" t="s">
        <v>18</v>
      </c>
      <c r="K22" s="70" t="s">
        <v>63</v>
      </c>
      <c r="L22" s="70" t="s">
        <v>31</v>
      </c>
      <c r="M22" s="70" t="s">
        <v>45</v>
      </c>
      <c r="N22" s="70" t="s">
        <v>19</v>
      </c>
      <c r="O22" s="70" t="s">
        <v>76</v>
      </c>
      <c r="P22" s="70" t="s">
        <v>67</v>
      </c>
    </row>
    <row r="23" spans="1:16" s="61" customFormat="1" x14ac:dyDescent="0.4">
      <c r="A23" s="72" t="s">
        <v>89</v>
      </c>
      <c r="B23" s="79">
        <f>'４月'!$D$38</f>
        <v>0</v>
      </c>
      <c r="C23" s="59">
        <f>'４月'!$D$39</f>
        <v>0</v>
      </c>
      <c r="D23" s="59">
        <f>'４月'!$D$40</f>
        <v>0</v>
      </c>
      <c r="E23" s="59">
        <f>'４月'!$D$41</f>
        <v>0</v>
      </c>
      <c r="F23" s="59">
        <f>'４月'!$D$42</f>
        <v>0</v>
      </c>
      <c r="G23" s="59">
        <f>'４月'!$D$43</f>
        <v>0</v>
      </c>
      <c r="H23" s="80">
        <f>'４月'!$G$38</f>
        <v>0</v>
      </c>
      <c r="J23" s="59">
        <f>'４月'!$L$38</f>
        <v>0</v>
      </c>
      <c r="K23" s="59">
        <f>'４月'!$L$39</f>
        <v>0</v>
      </c>
      <c r="L23" s="59">
        <f>'４月'!$L$40</f>
        <v>0</v>
      </c>
      <c r="M23" s="59">
        <f>'４月'!$L$41</f>
        <v>0</v>
      </c>
      <c r="N23" s="59">
        <f>'４月'!$L$42</f>
        <v>0</v>
      </c>
      <c r="O23" s="59">
        <f>'４月'!$L$43</f>
        <v>0</v>
      </c>
      <c r="P23" s="80">
        <f>'４月'!$O$38</f>
        <v>0</v>
      </c>
    </row>
    <row r="24" spans="1:16" s="61" customFormat="1" x14ac:dyDescent="0.4">
      <c r="A24" s="72" t="s">
        <v>90</v>
      </c>
      <c r="B24" s="88">
        <f>'５月'!$D$38</f>
        <v>0</v>
      </c>
      <c r="C24" s="60">
        <f>'５月'!$D$39</f>
        <v>0</v>
      </c>
      <c r="D24" s="60">
        <f>'５月'!$D$40</f>
        <v>0</v>
      </c>
      <c r="E24" s="60">
        <f>'５月'!$D$41</f>
        <v>0</v>
      </c>
      <c r="F24" s="60">
        <f>'５月'!$D$42</f>
        <v>0</v>
      </c>
      <c r="G24" s="60">
        <f>'５月'!$D$43</f>
        <v>0</v>
      </c>
      <c r="H24" s="82">
        <f>'５月'!$G$38</f>
        <v>0</v>
      </c>
      <c r="J24" s="60">
        <f>'５月'!$L$38</f>
        <v>0</v>
      </c>
      <c r="K24" s="60">
        <f>'５月'!$L$39</f>
        <v>0</v>
      </c>
      <c r="L24" s="60">
        <f>'５月'!$L$40</f>
        <v>0</v>
      </c>
      <c r="M24" s="60">
        <f>'５月'!$L$41</f>
        <v>0</v>
      </c>
      <c r="N24" s="60">
        <f>'５月'!$L$42</f>
        <v>0</v>
      </c>
      <c r="O24" s="60">
        <f>'５月'!$L$43</f>
        <v>0</v>
      </c>
      <c r="P24" s="82">
        <f>'５月'!$O$38</f>
        <v>0</v>
      </c>
    </row>
    <row r="25" spans="1:16" s="61" customFormat="1" x14ac:dyDescent="0.4">
      <c r="A25" s="72" t="s">
        <v>91</v>
      </c>
      <c r="B25" s="88">
        <f>'６月'!$D$38</f>
        <v>0</v>
      </c>
      <c r="C25" s="60">
        <f>'６月'!$D$39</f>
        <v>0</v>
      </c>
      <c r="D25" s="60">
        <f>'６月'!$D$40</f>
        <v>0</v>
      </c>
      <c r="E25" s="60">
        <f>'６月'!$D$41</f>
        <v>0</v>
      </c>
      <c r="F25" s="60">
        <f>'６月'!$D$42</f>
        <v>0</v>
      </c>
      <c r="G25" s="60">
        <f>'６月'!$D$43</f>
        <v>0</v>
      </c>
      <c r="H25" s="82">
        <f>'６月'!$G$38</f>
        <v>0</v>
      </c>
      <c r="J25" s="60">
        <f>'６月'!$L$38</f>
        <v>0</v>
      </c>
      <c r="K25" s="60">
        <f>'６月'!$L$39</f>
        <v>0</v>
      </c>
      <c r="L25" s="60">
        <f>'６月'!$L$40</f>
        <v>0</v>
      </c>
      <c r="M25" s="60">
        <f>'６月'!$L$41</f>
        <v>0</v>
      </c>
      <c r="N25" s="60">
        <f>'６月'!$L$42</f>
        <v>0</v>
      </c>
      <c r="O25" s="60">
        <f>'６月'!$L$43</f>
        <v>0</v>
      </c>
      <c r="P25" s="82">
        <f>'６月'!$O$38</f>
        <v>0</v>
      </c>
    </row>
    <row r="26" spans="1:16" s="61" customFormat="1" x14ac:dyDescent="0.4">
      <c r="A26" s="72" t="s">
        <v>92</v>
      </c>
      <c r="B26" s="88">
        <f>'７月'!$D$38</f>
        <v>0</v>
      </c>
      <c r="C26" s="60">
        <f>'７月'!$D$39</f>
        <v>0</v>
      </c>
      <c r="D26" s="60">
        <f>'７月'!$D$40</f>
        <v>0</v>
      </c>
      <c r="E26" s="60">
        <f>'７月'!$D$41</f>
        <v>0</v>
      </c>
      <c r="F26" s="60">
        <f>'７月'!$D$42</f>
        <v>0</v>
      </c>
      <c r="G26" s="60">
        <f>'７月'!$D$43</f>
        <v>0</v>
      </c>
      <c r="H26" s="82">
        <f>'７月'!$G$38</f>
        <v>0</v>
      </c>
      <c r="J26" s="60">
        <f>'７月'!$L$38</f>
        <v>0</v>
      </c>
      <c r="K26" s="60">
        <f>'７月'!$L$39</f>
        <v>0</v>
      </c>
      <c r="L26" s="60">
        <f>'７月'!$L$40</f>
        <v>0</v>
      </c>
      <c r="M26" s="60">
        <f>'７月'!$L$41</f>
        <v>0</v>
      </c>
      <c r="N26" s="60">
        <f>'７月'!$L$42</f>
        <v>0</v>
      </c>
      <c r="O26" s="60">
        <f>'７月'!$L$43</f>
        <v>0</v>
      </c>
      <c r="P26" s="82">
        <f>'７月'!$O$38</f>
        <v>0</v>
      </c>
    </row>
    <row r="27" spans="1:16" s="61" customFormat="1" x14ac:dyDescent="0.4">
      <c r="A27" s="72" t="s">
        <v>93</v>
      </c>
      <c r="B27" s="88">
        <f>'８月'!$D$38</f>
        <v>0</v>
      </c>
      <c r="C27" s="60">
        <f>'８月'!$D$39</f>
        <v>0</v>
      </c>
      <c r="D27" s="60">
        <f>'８月'!$D$40</f>
        <v>0</v>
      </c>
      <c r="E27" s="60">
        <f>'８月'!$D$41</f>
        <v>0</v>
      </c>
      <c r="F27" s="60">
        <f>'８月'!$D$42</f>
        <v>0</v>
      </c>
      <c r="G27" s="60">
        <f>'８月'!$D$43</f>
        <v>0</v>
      </c>
      <c r="H27" s="82">
        <f>'８月'!$G$38</f>
        <v>0</v>
      </c>
      <c r="J27" s="60">
        <f>'８月'!$L$38</f>
        <v>0</v>
      </c>
      <c r="K27" s="60">
        <f>'８月'!$L$39</f>
        <v>0</v>
      </c>
      <c r="L27" s="60">
        <f>'８月'!$L$40</f>
        <v>0</v>
      </c>
      <c r="M27" s="60">
        <f>'８月'!$L$41</f>
        <v>0</v>
      </c>
      <c r="N27" s="60">
        <f>'８月'!$L$42</f>
        <v>0</v>
      </c>
      <c r="O27" s="60">
        <f>'８月'!$L$43</f>
        <v>0</v>
      </c>
      <c r="P27" s="82">
        <f>'８月'!$O$38</f>
        <v>0</v>
      </c>
    </row>
    <row r="28" spans="1:16" s="61" customFormat="1" x14ac:dyDescent="0.4">
      <c r="A28" s="72" t="s">
        <v>94</v>
      </c>
      <c r="B28" s="88">
        <f>'９月'!$D$38</f>
        <v>0</v>
      </c>
      <c r="C28" s="60">
        <f>'９月'!$D$39</f>
        <v>0</v>
      </c>
      <c r="D28" s="60">
        <f>'９月'!$D$40</f>
        <v>0</v>
      </c>
      <c r="E28" s="60">
        <f>'９月'!$D$41</f>
        <v>0</v>
      </c>
      <c r="F28" s="60">
        <f>'９月'!$D$42</f>
        <v>0</v>
      </c>
      <c r="G28" s="60">
        <f>'９月'!$D$43</f>
        <v>0</v>
      </c>
      <c r="H28" s="82">
        <f>'９月'!$G$38</f>
        <v>0</v>
      </c>
      <c r="J28" s="60">
        <f>'９月'!$L$38</f>
        <v>0</v>
      </c>
      <c r="K28" s="60">
        <f>'９月'!$L$39</f>
        <v>0</v>
      </c>
      <c r="L28" s="60">
        <f>'９月'!$L$40</f>
        <v>0</v>
      </c>
      <c r="M28" s="60">
        <f>'９月'!$L$41</f>
        <v>0</v>
      </c>
      <c r="N28" s="60">
        <f>'９月'!$L$42</f>
        <v>0</v>
      </c>
      <c r="O28" s="60">
        <f>'９月'!$L$43</f>
        <v>0</v>
      </c>
      <c r="P28" s="82">
        <f>'９月'!$O$38</f>
        <v>0</v>
      </c>
    </row>
    <row r="29" spans="1:16" s="61" customFormat="1" x14ac:dyDescent="0.4">
      <c r="A29" s="72" t="s">
        <v>98</v>
      </c>
      <c r="B29" s="88">
        <f>'10月'!$D$38</f>
        <v>0</v>
      </c>
      <c r="C29" s="60">
        <f>'10月'!$D$39</f>
        <v>0</v>
      </c>
      <c r="D29" s="60">
        <f>'10月'!$D$40</f>
        <v>0</v>
      </c>
      <c r="E29" s="60">
        <f>'10月'!$D$41</f>
        <v>0</v>
      </c>
      <c r="F29" s="60">
        <f>'10月'!$D$42</f>
        <v>0</v>
      </c>
      <c r="G29" s="60">
        <f>'10月'!$D$43</f>
        <v>0</v>
      </c>
      <c r="H29" s="82">
        <f>'10月'!$G$38</f>
        <v>0</v>
      </c>
      <c r="J29" s="60">
        <f>'10月'!$L$38</f>
        <v>0</v>
      </c>
      <c r="K29" s="60">
        <f>'10月'!$L$39</f>
        <v>0</v>
      </c>
      <c r="L29" s="60">
        <f>'10月'!$L$40</f>
        <v>0</v>
      </c>
      <c r="M29" s="60">
        <f>'10月'!$L$41</f>
        <v>0</v>
      </c>
      <c r="N29" s="60">
        <f>'10月'!$L$42</f>
        <v>0</v>
      </c>
      <c r="O29" s="60">
        <f>'10月'!$L$43</f>
        <v>0</v>
      </c>
      <c r="P29" s="82">
        <f>'10月'!$O$38</f>
        <v>0</v>
      </c>
    </row>
    <row r="30" spans="1:16" s="61" customFormat="1" x14ac:dyDescent="0.4">
      <c r="A30" s="72" t="s">
        <v>99</v>
      </c>
      <c r="B30" s="88">
        <f>'11月'!$D$38</f>
        <v>0</v>
      </c>
      <c r="C30" s="60">
        <f>'11月'!$D$39</f>
        <v>0</v>
      </c>
      <c r="D30" s="60">
        <f>'11月'!$D$40</f>
        <v>0</v>
      </c>
      <c r="E30" s="60">
        <f>'11月'!$D$41</f>
        <v>0</v>
      </c>
      <c r="F30" s="60">
        <f>'11月'!$D$42</f>
        <v>0</v>
      </c>
      <c r="G30" s="60">
        <f>'11月'!$D$43</f>
        <v>0</v>
      </c>
      <c r="H30" s="82">
        <f>'11月'!$G$38</f>
        <v>0</v>
      </c>
      <c r="J30" s="60">
        <f>'11月'!$L$38</f>
        <v>0</v>
      </c>
      <c r="K30" s="60">
        <f>'11月'!$L$39</f>
        <v>0</v>
      </c>
      <c r="L30" s="60">
        <f>'11月'!$L$40</f>
        <v>0</v>
      </c>
      <c r="M30" s="60">
        <f>'11月'!$L$41</f>
        <v>0</v>
      </c>
      <c r="N30" s="60">
        <f>'11月'!$L$42</f>
        <v>0</v>
      </c>
      <c r="O30" s="60">
        <f>'11月'!$L$43</f>
        <v>0</v>
      </c>
      <c r="P30" s="82">
        <f>'11月'!$O$38</f>
        <v>0</v>
      </c>
    </row>
    <row r="31" spans="1:16" s="61" customFormat="1" x14ac:dyDescent="0.4">
      <c r="A31" s="72" t="s">
        <v>100</v>
      </c>
      <c r="B31" s="88">
        <f>'12月'!$D$38</f>
        <v>0</v>
      </c>
      <c r="C31" s="60">
        <f>'12月'!$D$39</f>
        <v>0</v>
      </c>
      <c r="D31" s="60">
        <f>'12月'!$D$40</f>
        <v>0</v>
      </c>
      <c r="E31" s="60">
        <f>'12月'!$D$41</f>
        <v>0</v>
      </c>
      <c r="F31" s="60">
        <f>'12月'!$D$42</f>
        <v>0</v>
      </c>
      <c r="G31" s="60">
        <f>'12月'!$D$43</f>
        <v>0</v>
      </c>
      <c r="H31" s="82">
        <f>'12月'!$G$38</f>
        <v>0</v>
      </c>
      <c r="J31" s="60">
        <f>'12月'!$L$38</f>
        <v>0</v>
      </c>
      <c r="K31" s="60">
        <f>'12月'!$L$39</f>
        <v>0</v>
      </c>
      <c r="L31" s="60">
        <f>'12月'!$L$40</f>
        <v>0</v>
      </c>
      <c r="M31" s="60">
        <f>'12月'!$L$41</f>
        <v>0</v>
      </c>
      <c r="N31" s="60">
        <f>'12月'!$L$42</f>
        <v>0</v>
      </c>
      <c r="O31" s="60">
        <f>'12月'!$L$43</f>
        <v>0</v>
      </c>
      <c r="P31" s="82">
        <f>'12月'!$O$38</f>
        <v>0</v>
      </c>
    </row>
    <row r="32" spans="1:16" s="61" customFormat="1" x14ac:dyDescent="0.4">
      <c r="A32" s="73" t="s">
        <v>95</v>
      </c>
      <c r="B32" s="88">
        <f>'１月'!$D$38</f>
        <v>0</v>
      </c>
      <c r="C32" s="60">
        <f>'１月'!$D$39</f>
        <v>0</v>
      </c>
      <c r="D32" s="60">
        <f>'１月'!$D$40</f>
        <v>0</v>
      </c>
      <c r="E32" s="60">
        <f>'１月'!$D$41</f>
        <v>0</v>
      </c>
      <c r="F32" s="60">
        <f>'１月'!$D$42</f>
        <v>0</v>
      </c>
      <c r="G32" s="60">
        <f>'１月'!$D$43</f>
        <v>0</v>
      </c>
      <c r="H32" s="82">
        <f>'１月'!$G$38</f>
        <v>0</v>
      </c>
      <c r="J32" s="60">
        <f>'１月'!$L$38</f>
        <v>0</v>
      </c>
      <c r="K32" s="60">
        <f>'１月'!$L$39</f>
        <v>0</v>
      </c>
      <c r="L32" s="60">
        <f>'１月'!$L$40</f>
        <v>0</v>
      </c>
      <c r="M32" s="60">
        <f>'１月'!$L$41</f>
        <v>0</v>
      </c>
      <c r="N32" s="60">
        <f>'１月'!$L$42</f>
        <v>0</v>
      </c>
      <c r="O32" s="60">
        <f>'１月'!$L$43</f>
        <v>0</v>
      </c>
      <c r="P32" s="82">
        <f>'１月'!$O$38</f>
        <v>0</v>
      </c>
    </row>
    <row r="33" spans="1:16" s="61" customFormat="1" x14ac:dyDescent="0.4">
      <c r="A33" s="73" t="s">
        <v>96</v>
      </c>
      <c r="B33" s="88">
        <f>'２月'!$D$38</f>
        <v>0</v>
      </c>
      <c r="C33" s="60">
        <f>'２月'!$D$39</f>
        <v>0</v>
      </c>
      <c r="D33" s="60">
        <f>'２月'!$D$40</f>
        <v>0</v>
      </c>
      <c r="E33" s="60">
        <f>'２月'!$D$41</f>
        <v>0</v>
      </c>
      <c r="F33" s="60">
        <f>'２月'!$D$42</f>
        <v>0</v>
      </c>
      <c r="G33" s="60">
        <f>'２月'!$D$43</f>
        <v>0</v>
      </c>
      <c r="H33" s="82">
        <f>'２月'!$G$38</f>
        <v>0</v>
      </c>
      <c r="J33" s="60">
        <f>'２月'!$L$38</f>
        <v>0</v>
      </c>
      <c r="K33" s="60">
        <f>'２月'!$L$39</f>
        <v>0</v>
      </c>
      <c r="L33" s="60">
        <f>'２月'!$L$40</f>
        <v>0</v>
      </c>
      <c r="M33" s="60">
        <f>'２月'!$L$41</f>
        <v>0</v>
      </c>
      <c r="N33" s="60">
        <f>'２月'!$L$42</f>
        <v>0</v>
      </c>
      <c r="O33" s="60">
        <f>'２月'!$L$43</f>
        <v>0</v>
      </c>
      <c r="P33" s="82">
        <f>'２月'!$O$38</f>
        <v>0</v>
      </c>
    </row>
    <row r="34" spans="1:16" s="61" customFormat="1" ht="19.5" thickBot="1" x14ac:dyDescent="0.45">
      <c r="A34" s="74" t="s">
        <v>97</v>
      </c>
      <c r="B34" s="83">
        <f>'３月'!$D$38</f>
        <v>0</v>
      </c>
      <c r="C34" s="68">
        <f>'３月'!$D$39</f>
        <v>0</v>
      </c>
      <c r="D34" s="68">
        <f>'３月'!$D$40</f>
        <v>0</v>
      </c>
      <c r="E34" s="68">
        <f>'３月'!$D$41</f>
        <v>0</v>
      </c>
      <c r="F34" s="68">
        <f>'３月'!$D$42</f>
        <v>0</v>
      </c>
      <c r="G34" s="68">
        <f>'３月'!$D$43</f>
        <v>0</v>
      </c>
      <c r="H34" s="84">
        <f>'３月'!$G$38</f>
        <v>0</v>
      </c>
      <c r="J34" s="68">
        <f>'３月'!$L$38</f>
        <v>0</v>
      </c>
      <c r="K34" s="68">
        <f>'３月'!$L$39</f>
        <v>0</v>
      </c>
      <c r="L34" s="68">
        <f>'３月'!$L$40</f>
        <v>0</v>
      </c>
      <c r="M34" s="68">
        <f>'３月'!$L$41</f>
        <v>0</v>
      </c>
      <c r="N34" s="68">
        <f>'３月'!$L$42</f>
        <v>0</v>
      </c>
      <c r="O34" s="68">
        <f>'３月'!$L$43</f>
        <v>0</v>
      </c>
      <c r="P34" s="84">
        <f>'３月'!$O$38</f>
        <v>0</v>
      </c>
    </row>
    <row r="35" spans="1:16" s="61" customFormat="1" ht="20.25" thickTop="1" thickBot="1" x14ac:dyDescent="0.45">
      <c r="A35" s="75" t="s">
        <v>27</v>
      </c>
      <c r="B35" s="87">
        <f>SUM(B23:B34)</f>
        <v>0</v>
      </c>
      <c r="C35" s="69">
        <f t="shared" ref="C35:H35" si="0">SUM(C23:C34)</f>
        <v>0</v>
      </c>
      <c r="D35" s="69">
        <f t="shared" si="0"/>
        <v>0</v>
      </c>
      <c r="E35" s="86">
        <f t="shared" si="0"/>
        <v>0</v>
      </c>
      <c r="F35" s="108">
        <f t="shared" si="0"/>
        <v>0</v>
      </c>
      <c r="G35" s="108">
        <f t="shared" si="0"/>
        <v>0</v>
      </c>
      <c r="H35" s="107">
        <f t="shared" si="0"/>
        <v>0</v>
      </c>
      <c r="J35" s="69">
        <f>SUM(J23:J34)</f>
        <v>0</v>
      </c>
      <c r="K35" s="69">
        <f t="shared" ref="K35:O35" si="1">SUM(K23:K34)</f>
        <v>0</v>
      </c>
      <c r="L35" s="69">
        <f t="shared" si="1"/>
        <v>0</v>
      </c>
      <c r="M35" s="86">
        <f t="shared" si="1"/>
        <v>0</v>
      </c>
      <c r="N35" s="108">
        <f t="shared" si="1"/>
        <v>0</v>
      </c>
      <c r="O35" s="108">
        <f t="shared" si="1"/>
        <v>0</v>
      </c>
      <c r="P35" s="107">
        <f>SUM(P23:P34)</f>
        <v>0</v>
      </c>
    </row>
    <row r="36" spans="1:16" ht="19.5" thickTop="1" x14ac:dyDescent="0.4">
      <c r="F36" s="109" t="str">
        <f>IF(OR(F35&gt;=104,F35=0),"","※府方針を満たしていません。")</f>
        <v/>
      </c>
      <c r="G36" s="109" t="str">
        <f>IF(OR(G35&gt;=52,G35=0),"","※府方針を満たしていません。")</f>
        <v/>
      </c>
      <c r="N36" s="109" t="str">
        <f>IF(OR(N35&gt;=104,N35=0),"","※府方針を満たしていません。")</f>
        <v/>
      </c>
      <c r="O36" s="109" t="str">
        <f>IF(OR(O35&gt;=52,O35=0),"","※府方針を満たしていません。")</f>
        <v/>
      </c>
    </row>
    <row r="37" spans="1:16" ht="25.5" x14ac:dyDescent="0.4">
      <c r="A37" s="77" t="s">
        <v>78</v>
      </c>
    </row>
    <row r="38" spans="1:16" ht="24" x14ac:dyDescent="0.4">
      <c r="A38" s="99" t="s">
        <v>79</v>
      </c>
    </row>
    <row r="39" spans="1:16" x14ac:dyDescent="0.4">
      <c r="B39" t="s">
        <v>109</v>
      </c>
    </row>
    <row r="40" spans="1:16" x14ac:dyDescent="0.4">
      <c r="B40" t="s">
        <v>110</v>
      </c>
    </row>
    <row r="42" spans="1:16" ht="24" x14ac:dyDescent="0.4">
      <c r="A42" s="99" t="s">
        <v>80</v>
      </c>
      <c r="B42" s="37"/>
      <c r="J42" s="148"/>
    </row>
    <row r="43" spans="1:16" x14ac:dyDescent="0.4">
      <c r="B43" s="76" t="s">
        <v>400</v>
      </c>
    </row>
    <row r="44" spans="1:16" x14ac:dyDescent="0.4">
      <c r="B44" t="s">
        <v>47</v>
      </c>
    </row>
    <row r="45" spans="1:16" x14ac:dyDescent="0.4">
      <c r="B45" t="s">
        <v>48</v>
      </c>
    </row>
    <row r="47" spans="1:16" ht="24" x14ac:dyDescent="0.4">
      <c r="A47" s="99" t="s">
        <v>101</v>
      </c>
    </row>
    <row r="48" spans="1:16" x14ac:dyDescent="0.4">
      <c r="A48" s="26" t="s">
        <v>49</v>
      </c>
      <c r="B48" t="s">
        <v>111</v>
      </c>
    </row>
    <row r="49" spans="1:2" x14ac:dyDescent="0.4">
      <c r="B49" t="s">
        <v>112</v>
      </c>
    </row>
    <row r="50" spans="1:2" x14ac:dyDescent="0.4">
      <c r="B50" t="s">
        <v>113</v>
      </c>
    </row>
    <row r="51" spans="1:2" x14ac:dyDescent="0.4">
      <c r="A51" s="26" t="s">
        <v>49</v>
      </c>
      <c r="B51" t="s">
        <v>77</v>
      </c>
    </row>
    <row r="52" spans="1:2" x14ac:dyDescent="0.4">
      <c r="A52" s="26" t="s">
        <v>49</v>
      </c>
      <c r="B52" t="s">
        <v>114</v>
      </c>
    </row>
    <row r="53" spans="1:2" x14ac:dyDescent="0.4">
      <c r="B53" t="s">
        <v>115</v>
      </c>
    </row>
  </sheetData>
  <mergeCells count="36">
    <mergeCell ref="A18:B18"/>
    <mergeCell ref="D18:E18"/>
    <mergeCell ref="F18:H18"/>
    <mergeCell ref="I18:P18"/>
    <mergeCell ref="A21:A22"/>
    <mergeCell ref="A17:B17"/>
    <mergeCell ref="D17:E17"/>
    <mergeCell ref="F17:H17"/>
    <mergeCell ref="I17:P17"/>
    <mergeCell ref="A11:B11"/>
    <mergeCell ref="D11:E11"/>
    <mergeCell ref="F11:P11"/>
    <mergeCell ref="A12:B12"/>
    <mergeCell ref="D12:E12"/>
    <mergeCell ref="F12:P12"/>
    <mergeCell ref="A13:B13"/>
    <mergeCell ref="D13:E13"/>
    <mergeCell ref="F13:P13"/>
    <mergeCell ref="A16:E16"/>
    <mergeCell ref="F16:P16"/>
    <mergeCell ref="A10:B10"/>
    <mergeCell ref="D10:E10"/>
    <mergeCell ref="F10:P10"/>
    <mergeCell ref="N1:O1"/>
    <mergeCell ref="A3:P3"/>
    <mergeCell ref="F5:I5"/>
    <mergeCell ref="K5:L5"/>
    <mergeCell ref="M5:P5"/>
    <mergeCell ref="A4:B4"/>
    <mergeCell ref="A5:E5"/>
    <mergeCell ref="C4:E4"/>
    <mergeCell ref="A8:E8"/>
    <mergeCell ref="F8:P8"/>
    <mergeCell ref="A9:B9"/>
    <mergeCell ref="D9:E9"/>
    <mergeCell ref="F9:P9"/>
  </mergeCells>
  <phoneticPr fontId="1"/>
  <conditionalFormatting sqref="F35">
    <cfRule type="cellIs" dxfId="900" priority="4" operator="between">
      <formula>1</formula>
      <formula>103</formula>
    </cfRule>
  </conditionalFormatting>
  <conditionalFormatting sqref="G35">
    <cfRule type="cellIs" dxfId="899" priority="3" operator="between">
      <formula>1</formula>
      <formula>51</formula>
    </cfRule>
  </conditionalFormatting>
  <conditionalFormatting sqref="N35">
    <cfRule type="cellIs" dxfId="898" priority="2" operator="between">
      <formula>1</formula>
      <formula>103</formula>
    </cfRule>
  </conditionalFormatting>
  <conditionalFormatting sqref="O35">
    <cfRule type="cellIs" dxfId="897" priority="1" operator="between">
      <formula>1</formula>
      <formula>51</formula>
    </cfRule>
  </conditionalFormatting>
  <pageMargins left="0.70866141732283472" right="0.70866141732283472" top="0.74803149606299213" bottom="0.55118110236220474" header="0.31496062992125984" footer="0.31496062992125984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228600</xdr:colOff>
                    <xdr:row>38</xdr:row>
                    <xdr:rowOff>9525</xdr:rowOff>
                  </from>
                  <to>
                    <xdr:col>1</xdr:col>
                    <xdr:colOff>285750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219075</xdr:colOff>
                    <xdr:row>39</xdr:row>
                    <xdr:rowOff>9525</xdr:rowOff>
                  </from>
                  <to>
                    <xdr:col>1</xdr:col>
                    <xdr:colOff>276225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228600</xdr:colOff>
                    <xdr:row>42</xdr:row>
                    <xdr:rowOff>9525</xdr:rowOff>
                  </from>
                  <to>
                    <xdr:col>1</xdr:col>
                    <xdr:colOff>285750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219075</xdr:colOff>
                    <xdr:row>43</xdr:row>
                    <xdr:rowOff>9525</xdr:rowOff>
                  </from>
                  <to>
                    <xdr:col>1</xdr:col>
                    <xdr:colOff>276225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0</xdr:col>
                    <xdr:colOff>228600</xdr:colOff>
                    <xdr:row>43</xdr:row>
                    <xdr:rowOff>9525</xdr:rowOff>
                  </from>
                  <to>
                    <xdr:col>1</xdr:col>
                    <xdr:colOff>285750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0</xdr:col>
                    <xdr:colOff>219075</xdr:colOff>
                    <xdr:row>44</xdr:row>
                    <xdr:rowOff>9525</xdr:rowOff>
                  </from>
                  <to>
                    <xdr:col>1</xdr:col>
                    <xdr:colOff>276225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FCD19-48E9-4169-87CA-C135C96FD55F}">
  <sheetPr>
    <pageSetUpPr fitToPage="1"/>
  </sheetPr>
  <dimension ref="A1:T45"/>
  <sheetViews>
    <sheetView view="pageBreakPreview" zoomScale="70" zoomScaleNormal="100" zoomScaleSheetLayoutView="70" workbookViewId="0"/>
  </sheetViews>
  <sheetFormatPr defaultColWidth="8.75" defaultRowHeight="15.75" x14ac:dyDescent="0.4"/>
  <cols>
    <col min="1" max="1" width="8.75" style="6" customWidth="1"/>
    <col min="2" max="2" width="20.75" style="89" customWidth="1"/>
    <col min="3" max="3" width="8.125" style="6" customWidth="1"/>
    <col min="4" max="4" width="10.75" style="6" customWidth="1"/>
    <col min="5" max="7" width="8.75" style="6" customWidth="1"/>
    <col min="8" max="8" width="10.75" style="6" customWidth="1"/>
    <col min="9" max="10" width="8.75" style="6" customWidth="1"/>
    <col min="11" max="11" width="8.75" style="6"/>
    <col min="12" max="12" width="10.75" style="6" customWidth="1"/>
    <col min="13" max="15" width="8.75" style="6"/>
    <col min="16" max="16" width="12.875" style="6" customWidth="1"/>
    <col min="17" max="17" width="23.75" style="89" customWidth="1"/>
    <col min="18" max="19" width="8.75" style="6"/>
    <col min="20" max="20" width="12.75" style="6" customWidth="1"/>
    <col min="21" max="21" width="18.25" style="6" customWidth="1"/>
    <col min="22" max="22" width="20.125" style="6" customWidth="1"/>
    <col min="23" max="16384" width="8.75" style="6"/>
  </cols>
  <sheetData>
    <row r="1" spans="1:20" ht="20.25" thickBot="1" x14ac:dyDescent="0.45">
      <c r="A1" s="32" t="s">
        <v>41</v>
      </c>
    </row>
    <row r="2" spans="1:20" ht="18" customHeight="1" thickBot="1" x14ac:dyDescent="0.45">
      <c r="A2" s="142">
        <v>2026</v>
      </c>
      <c r="B2" s="89" t="s">
        <v>0</v>
      </c>
      <c r="D2" s="185" t="s">
        <v>28</v>
      </c>
      <c r="E2" s="192" t="s">
        <v>29</v>
      </c>
      <c r="F2" s="193"/>
      <c r="H2" s="189" t="str">
        <f>IF('年間計画（記入例）'!A5="","",'年間計画（記入例）'!A5)</f>
        <v>東淀川高等学校</v>
      </c>
      <c r="I2" s="190"/>
      <c r="J2" s="191"/>
    </row>
    <row r="3" spans="1:20" ht="18.600000000000001" customHeight="1" thickBot="1" x14ac:dyDescent="0.45">
      <c r="A3" s="141">
        <v>8</v>
      </c>
      <c r="B3" s="89" t="s">
        <v>1</v>
      </c>
      <c r="D3" s="186"/>
      <c r="E3" s="187" t="s">
        <v>64</v>
      </c>
      <c r="F3" s="188"/>
      <c r="H3" s="189" t="str">
        <f>IF('年間計画（記入例）'!F5="","",'年間計画（記入例）'!F5)</f>
        <v>硬式野球</v>
      </c>
      <c r="I3" s="190"/>
      <c r="J3" s="191"/>
      <c r="K3" s="6" t="s">
        <v>32</v>
      </c>
    </row>
    <row r="4" spans="1:20" ht="18.600000000000001" customHeight="1" thickBot="1" x14ac:dyDescent="0.45">
      <c r="A4" s="11"/>
      <c r="F4" s="12"/>
      <c r="G4" s="8"/>
      <c r="H4" s="9"/>
      <c r="R4" s="10"/>
      <c r="S4" s="10"/>
      <c r="T4" s="10"/>
    </row>
    <row r="5" spans="1:20" ht="19.899999999999999" customHeight="1" thickBot="1" x14ac:dyDescent="0.45">
      <c r="D5" s="194" t="s">
        <v>72</v>
      </c>
      <c r="E5" s="195"/>
      <c r="F5" s="195"/>
      <c r="G5" s="196"/>
      <c r="H5" s="197" t="s">
        <v>73</v>
      </c>
      <c r="I5" s="198"/>
      <c r="J5" s="199"/>
      <c r="K5" s="18"/>
      <c r="L5" s="182" t="s">
        <v>74</v>
      </c>
      <c r="M5" s="183"/>
      <c r="N5" s="183"/>
      <c r="O5" s="184"/>
      <c r="P5" s="14"/>
    </row>
    <row r="6" spans="1:20" ht="18" customHeight="1" thickBot="1" x14ac:dyDescent="0.45">
      <c r="A6" s="20"/>
      <c r="B6" s="92" t="s">
        <v>30</v>
      </c>
      <c r="C6" s="62" t="s">
        <v>65</v>
      </c>
      <c r="D6" s="17" t="s">
        <v>22</v>
      </c>
      <c r="E6" s="34" t="s">
        <v>42</v>
      </c>
      <c r="F6" s="34" t="s">
        <v>43</v>
      </c>
      <c r="G6" s="114" t="s">
        <v>67</v>
      </c>
      <c r="H6" s="17" t="s">
        <v>22</v>
      </c>
      <c r="I6" s="34" t="s">
        <v>42</v>
      </c>
      <c r="J6" s="41" t="s">
        <v>43</v>
      </c>
      <c r="K6" s="9"/>
      <c r="L6" s="129" t="s">
        <v>22</v>
      </c>
      <c r="M6" s="130" t="s">
        <v>42</v>
      </c>
      <c r="N6" s="130" t="s">
        <v>43</v>
      </c>
      <c r="O6" s="114" t="s">
        <v>68</v>
      </c>
      <c r="P6" s="21" t="s">
        <v>20</v>
      </c>
      <c r="Q6" s="90" t="s">
        <v>21</v>
      </c>
    </row>
    <row r="7" spans="1:20" ht="18" customHeight="1" thickTop="1" x14ac:dyDescent="0.4">
      <c r="A7" s="22">
        <f>DATE(A2,A3,1)</f>
        <v>46235</v>
      </c>
      <c r="B7" s="93"/>
      <c r="C7" s="43" t="s">
        <v>57</v>
      </c>
      <c r="D7" s="48" t="s">
        <v>35</v>
      </c>
      <c r="E7" s="40">
        <v>1300</v>
      </c>
      <c r="F7" s="110">
        <v>1700</v>
      </c>
      <c r="G7" s="115">
        <f>IF(F7="", "", (TEXT(F7, "0!:00") - TEXT(E7, "0!:00")))</f>
        <v>0.16666666666666674</v>
      </c>
      <c r="H7" s="112"/>
      <c r="I7" s="40"/>
      <c r="J7" s="42"/>
      <c r="K7" s="19"/>
      <c r="L7" s="131" t="str">
        <f>IF(H7="",D7&amp;"",H7&amp;"")</f>
        <v>練習</v>
      </c>
      <c r="M7" s="132">
        <f>IF(L7="休養日","",IF(I7="",IF(E7="","",E7),IF(I7="","",I7)))</f>
        <v>1300</v>
      </c>
      <c r="N7" s="132">
        <f>IF(L7="休養日","",IF(J7="",IF(F7="","",F7),IF(J7="","",J7)))</f>
        <v>1700</v>
      </c>
      <c r="O7" s="133">
        <f>IF(L7="休養日","",IF(N7="", "", (TEXT(N7, "0!:00") - TEXT(M7, "0!:00"))))</f>
        <v>0.16666666666666674</v>
      </c>
      <c r="P7" s="126"/>
      <c r="Q7" s="64"/>
    </row>
    <row r="8" spans="1:20" ht="18" customHeight="1" x14ac:dyDescent="0.4">
      <c r="A8" s="23">
        <f>A7+1</f>
        <v>46236</v>
      </c>
      <c r="B8" s="94"/>
      <c r="C8" s="44" t="s">
        <v>57</v>
      </c>
      <c r="D8" s="48" t="s">
        <v>36</v>
      </c>
      <c r="E8" s="40"/>
      <c r="F8" s="110"/>
      <c r="G8" s="116" t="str">
        <f t="shared" ref="G8:G37" si="0">IF(F8="", "", (TEXT(F8, "0!:00") - TEXT(E8, "0!:00")))</f>
        <v/>
      </c>
      <c r="H8" s="112"/>
      <c r="I8" s="40"/>
      <c r="J8" s="42"/>
      <c r="K8" s="19"/>
      <c r="L8" s="134" t="str">
        <f t="shared" ref="L8:L37" si="1">IF(H8="",D8&amp;"",H8&amp;"")</f>
        <v>休養日</v>
      </c>
      <c r="M8" s="40" t="str">
        <f t="shared" ref="M8:M37" si="2">IF(L8="休養日","",IF(I8="",IF(E8="","",E8),IF(I8="","",I8)))</f>
        <v/>
      </c>
      <c r="N8" s="40" t="str">
        <f t="shared" ref="N8:N37" si="3">IF(L8="休養日","",IF(J8="",IF(F8="","",F8),IF(J8="","",J8)))</f>
        <v/>
      </c>
      <c r="O8" s="135" t="str">
        <f t="shared" ref="O8:O37" si="4">IF(L8="休養日","",IF(N8="", "", (TEXT(N8, "0!:00") - TEXT(M8, "0!:00"))))</f>
        <v/>
      </c>
      <c r="P8" s="127"/>
      <c r="Q8" s="63"/>
    </row>
    <row r="9" spans="1:20" ht="18" customHeight="1" x14ac:dyDescent="0.4">
      <c r="A9" s="23">
        <f t="shared" ref="A9:A37" si="5">A8+1</f>
        <v>46237</v>
      </c>
      <c r="B9" s="94" t="s">
        <v>34</v>
      </c>
      <c r="C9" s="44" t="s">
        <v>57</v>
      </c>
      <c r="D9" s="48" t="s">
        <v>44</v>
      </c>
      <c r="E9" s="40">
        <v>900</v>
      </c>
      <c r="F9" s="110">
        <v>1700</v>
      </c>
      <c r="G9" s="116">
        <v>0.20833333333333334</v>
      </c>
      <c r="H9" s="112"/>
      <c r="I9" s="40"/>
      <c r="J9" s="42"/>
      <c r="K9" s="19"/>
      <c r="L9" s="134" t="str">
        <f t="shared" si="1"/>
        <v>その他</v>
      </c>
      <c r="M9" s="40">
        <f t="shared" si="2"/>
        <v>900</v>
      </c>
      <c r="N9" s="40">
        <f t="shared" si="3"/>
        <v>1700</v>
      </c>
      <c r="O9" s="135">
        <v>0.20833333333333334</v>
      </c>
      <c r="P9" s="127" t="s">
        <v>38</v>
      </c>
      <c r="Q9" s="63" t="s">
        <v>71</v>
      </c>
    </row>
    <row r="10" spans="1:20" ht="18" customHeight="1" x14ac:dyDescent="0.4">
      <c r="A10" s="23">
        <f t="shared" si="5"/>
        <v>46238</v>
      </c>
      <c r="B10" s="94" t="s">
        <v>34</v>
      </c>
      <c r="C10" s="44" t="s">
        <v>57</v>
      </c>
      <c r="D10" s="48" t="s">
        <v>44</v>
      </c>
      <c r="E10" s="40">
        <v>900</v>
      </c>
      <c r="F10" s="110">
        <v>1700</v>
      </c>
      <c r="G10" s="116">
        <v>0.20833333333333334</v>
      </c>
      <c r="H10" s="112"/>
      <c r="I10" s="40"/>
      <c r="J10" s="42"/>
      <c r="K10" s="19"/>
      <c r="L10" s="134" t="str">
        <f t="shared" si="1"/>
        <v>その他</v>
      </c>
      <c r="M10" s="40">
        <f t="shared" si="2"/>
        <v>900</v>
      </c>
      <c r="N10" s="40">
        <f t="shared" si="3"/>
        <v>1700</v>
      </c>
      <c r="O10" s="135">
        <v>0.20833333333333334</v>
      </c>
      <c r="P10" s="127" t="s">
        <v>38</v>
      </c>
      <c r="Q10" s="63" t="s">
        <v>70</v>
      </c>
      <c r="T10" s="38"/>
    </row>
    <row r="11" spans="1:20" ht="18" customHeight="1" x14ac:dyDescent="0.4">
      <c r="A11" s="23">
        <f t="shared" si="5"/>
        <v>46239</v>
      </c>
      <c r="B11" s="94" t="s">
        <v>34</v>
      </c>
      <c r="C11" s="44" t="s">
        <v>57</v>
      </c>
      <c r="D11" s="48" t="s">
        <v>44</v>
      </c>
      <c r="E11" s="40">
        <v>900</v>
      </c>
      <c r="F11" s="110">
        <v>1700</v>
      </c>
      <c r="G11" s="116">
        <v>0.20833333333333334</v>
      </c>
      <c r="H11" s="112"/>
      <c r="I11" s="40"/>
      <c r="J11" s="42"/>
      <c r="K11" s="19"/>
      <c r="L11" s="134" t="str">
        <f t="shared" si="1"/>
        <v>その他</v>
      </c>
      <c r="M11" s="40">
        <f t="shared" si="2"/>
        <v>900</v>
      </c>
      <c r="N11" s="40">
        <f t="shared" si="3"/>
        <v>1700</v>
      </c>
      <c r="O11" s="135">
        <v>0.20833333333333334</v>
      </c>
      <c r="P11" s="127" t="s">
        <v>38</v>
      </c>
      <c r="Q11" s="63" t="s">
        <v>70</v>
      </c>
    </row>
    <row r="12" spans="1:20" ht="18" customHeight="1" x14ac:dyDescent="0.4">
      <c r="A12" s="23">
        <f t="shared" si="5"/>
        <v>46240</v>
      </c>
      <c r="B12" s="94" t="s">
        <v>34</v>
      </c>
      <c r="C12" s="44" t="s">
        <v>57</v>
      </c>
      <c r="D12" s="48" t="s">
        <v>44</v>
      </c>
      <c r="E12" s="40">
        <v>900</v>
      </c>
      <c r="F12" s="110">
        <v>1600</v>
      </c>
      <c r="G12" s="116">
        <v>0.25</v>
      </c>
      <c r="H12" s="112"/>
      <c r="I12" s="40"/>
      <c r="J12" s="42"/>
      <c r="K12" s="19"/>
      <c r="L12" s="134" t="str">
        <f t="shared" si="1"/>
        <v>その他</v>
      </c>
      <c r="M12" s="40">
        <f t="shared" si="2"/>
        <v>900</v>
      </c>
      <c r="N12" s="40">
        <f t="shared" si="3"/>
        <v>1600</v>
      </c>
      <c r="O12" s="135">
        <v>0.25</v>
      </c>
      <c r="P12" s="127" t="s">
        <v>38</v>
      </c>
      <c r="Q12" s="63" t="s">
        <v>87</v>
      </c>
    </row>
    <row r="13" spans="1:20" ht="18" customHeight="1" x14ac:dyDescent="0.4">
      <c r="A13" s="23">
        <f t="shared" si="5"/>
        <v>46241</v>
      </c>
      <c r="B13" s="94"/>
      <c r="C13" s="44" t="s">
        <v>57</v>
      </c>
      <c r="D13" s="48" t="s">
        <v>36</v>
      </c>
      <c r="E13" s="40"/>
      <c r="F13" s="110"/>
      <c r="G13" s="116" t="str">
        <f t="shared" si="0"/>
        <v/>
      </c>
      <c r="H13" s="112"/>
      <c r="I13" s="40"/>
      <c r="J13" s="42"/>
      <c r="K13" s="19"/>
      <c r="L13" s="134" t="str">
        <f t="shared" si="1"/>
        <v>休養日</v>
      </c>
      <c r="M13" s="40" t="str">
        <f t="shared" si="2"/>
        <v/>
      </c>
      <c r="N13" s="40" t="str">
        <f t="shared" si="3"/>
        <v/>
      </c>
      <c r="O13" s="135" t="str">
        <f t="shared" si="4"/>
        <v/>
      </c>
      <c r="P13" s="127"/>
      <c r="Q13" s="63"/>
      <c r="T13" s="39"/>
    </row>
    <row r="14" spans="1:20" ht="18" customHeight="1" x14ac:dyDescent="0.4">
      <c r="A14" s="23">
        <f t="shared" si="5"/>
        <v>46242</v>
      </c>
      <c r="B14" s="94"/>
      <c r="C14" s="44" t="s">
        <v>57</v>
      </c>
      <c r="D14" s="48" t="s">
        <v>35</v>
      </c>
      <c r="E14" s="40">
        <v>1300</v>
      </c>
      <c r="F14" s="110">
        <v>1700</v>
      </c>
      <c r="G14" s="116">
        <f t="shared" si="0"/>
        <v>0.16666666666666674</v>
      </c>
      <c r="H14" s="112"/>
      <c r="I14" s="40"/>
      <c r="J14" s="42"/>
      <c r="K14" s="19"/>
      <c r="L14" s="134" t="str">
        <f t="shared" si="1"/>
        <v>練習</v>
      </c>
      <c r="M14" s="40">
        <f t="shared" si="2"/>
        <v>1300</v>
      </c>
      <c r="N14" s="40">
        <f t="shared" si="3"/>
        <v>1700</v>
      </c>
      <c r="O14" s="135">
        <f t="shared" si="4"/>
        <v>0.16666666666666674</v>
      </c>
      <c r="P14" s="127"/>
      <c r="Q14" s="63"/>
      <c r="T14" s="16"/>
    </row>
    <row r="15" spans="1:20" ht="18" customHeight="1" x14ac:dyDescent="0.4">
      <c r="A15" s="23">
        <f t="shared" si="5"/>
        <v>46243</v>
      </c>
      <c r="B15" s="94"/>
      <c r="C15" s="44" t="s">
        <v>57</v>
      </c>
      <c r="D15" s="48" t="s">
        <v>35</v>
      </c>
      <c r="E15" s="40">
        <v>1300</v>
      </c>
      <c r="F15" s="110">
        <v>1700</v>
      </c>
      <c r="G15" s="116">
        <f t="shared" si="0"/>
        <v>0.16666666666666674</v>
      </c>
      <c r="H15" s="112" t="s">
        <v>58</v>
      </c>
      <c r="I15" s="40"/>
      <c r="J15" s="42">
        <v>1800</v>
      </c>
      <c r="K15" s="19"/>
      <c r="L15" s="134" t="str">
        <f t="shared" si="1"/>
        <v>練習試合等</v>
      </c>
      <c r="M15" s="40">
        <f t="shared" si="2"/>
        <v>1300</v>
      </c>
      <c r="N15" s="40">
        <f t="shared" si="3"/>
        <v>1800</v>
      </c>
      <c r="O15" s="135">
        <f t="shared" si="4"/>
        <v>0.20833333333333337</v>
      </c>
      <c r="P15" s="127"/>
      <c r="Q15" s="63"/>
    </row>
    <row r="16" spans="1:20" ht="18" customHeight="1" x14ac:dyDescent="0.4">
      <c r="A16" s="23">
        <f t="shared" si="5"/>
        <v>46244</v>
      </c>
      <c r="B16" s="94"/>
      <c r="C16" s="44" t="s">
        <v>57</v>
      </c>
      <c r="D16" s="48" t="s">
        <v>35</v>
      </c>
      <c r="E16" s="40">
        <v>1300</v>
      </c>
      <c r="F16" s="110">
        <v>1700</v>
      </c>
      <c r="G16" s="116">
        <f t="shared" si="0"/>
        <v>0.16666666666666674</v>
      </c>
      <c r="H16" s="112"/>
      <c r="I16" s="40"/>
      <c r="J16" s="42"/>
      <c r="K16" s="19"/>
      <c r="L16" s="134" t="str">
        <f t="shared" si="1"/>
        <v>練習</v>
      </c>
      <c r="M16" s="40">
        <f t="shared" si="2"/>
        <v>1300</v>
      </c>
      <c r="N16" s="40">
        <f t="shared" si="3"/>
        <v>1700</v>
      </c>
      <c r="O16" s="135">
        <f t="shared" si="4"/>
        <v>0.16666666666666674</v>
      </c>
      <c r="P16" s="127"/>
      <c r="Q16" s="63"/>
    </row>
    <row r="17" spans="1:17" ht="18" customHeight="1" x14ac:dyDescent="0.4">
      <c r="A17" s="23">
        <f t="shared" si="5"/>
        <v>46245</v>
      </c>
      <c r="B17" s="94"/>
      <c r="C17" s="44" t="s">
        <v>57</v>
      </c>
      <c r="D17" s="48" t="s">
        <v>58</v>
      </c>
      <c r="E17" s="40">
        <v>1300</v>
      </c>
      <c r="F17" s="110">
        <v>1800</v>
      </c>
      <c r="G17" s="116">
        <f t="shared" si="0"/>
        <v>0.20833333333333337</v>
      </c>
      <c r="H17" s="112" t="s">
        <v>35</v>
      </c>
      <c r="I17" s="40"/>
      <c r="J17" s="42">
        <v>1700</v>
      </c>
      <c r="K17" s="19"/>
      <c r="L17" s="134" t="str">
        <f t="shared" si="1"/>
        <v>練習</v>
      </c>
      <c r="M17" s="40">
        <f t="shared" si="2"/>
        <v>1300</v>
      </c>
      <c r="N17" s="40">
        <f t="shared" si="3"/>
        <v>1700</v>
      </c>
      <c r="O17" s="135">
        <f t="shared" si="4"/>
        <v>0.16666666666666674</v>
      </c>
      <c r="P17" s="127"/>
      <c r="Q17" s="63"/>
    </row>
    <row r="18" spans="1:17" ht="18" customHeight="1" x14ac:dyDescent="0.4">
      <c r="A18" s="23">
        <f t="shared" si="5"/>
        <v>46246</v>
      </c>
      <c r="B18" s="94" t="s">
        <v>61</v>
      </c>
      <c r="C18" s="44" t="s">
        <v>57</v>
      </c>
      <c r="D18" s="48" t="s">
        <v>36</v>
      </c>
      <c r="E18" s="40"/>
      <c r="F18" s="110"/>
      <c r="G18" s="116" t="str">
        <f t="shared" si="0"/>
        <v/>
      </c>
      <c r="H18" s="112"/>
      <c r="I18" s="40"/>
      <c r="J18" s="42"/>
      <c r="K18" s="19"/>
      <c r="L18" s="134" t="str">
        <f t="shared" si="1"/>
        <v>休養日</v>
      </c>
      <c r="M18" s="40" t="str">
        <f t="shared" si="2"/>
        <v/>
      </c>
      <c r="N18" s="40" t="str">
        <f t="shared" si="3"/>
        <v/>
      </c>
      <c r="O18" s="135" t="str">
        <f t="shared" si="4"/>
        <v/>
      </c>
      <c r="P18" s="127"/>
      <c r="Q18" s="63"/>
    </row>
    <row r="19" spans="1:17" ht="18" customHeight="1" x14ac:dyDescent="0.4">
      <c r="A19" s="23">
        <f t="shared" si="5"/>
        <v>46247</v>
      </c>
      <c r="B19" s="94" t="s">
        <v>61</v>
      </c>
      <c r="C19" s="44" t="s">
        <v>57</v>
      </c>
      <c r="D19" s="48" t="s">
        <v>36</v>
      </c>
      <c r="E19" s="40"/>
      <c r="F19" s="110"/>
      <c r="G19" s="116" t="str">
        <f t="shared" si="0"/>
        <v/>
      </c>
      <c r="H19" s="112"/>
      <c r="I19" s="40"/>
      <c r="J19" s="42"/>
      <c r="K19" s="19"/>
      <c r="L19" s="134" t="str">
        <f t="shared" si="1"/>
        <v>休養日</v>
      </c>
      <c r="M19" s="40" t="str">
        <f t="shared" si="2"/>
        <v/>
      </c>
      <c r="N19" s="40" t="str">
        <f t="shared" si="3"/>
        <v/>
      </c>
      <c r="O19" s="135" t="str">
        <f t="shared" si="4"/>
        <v/>
      </c>
      <c r="P19" s="127"/>
      <c r="Q19" s="63"/>
    </row>
    <row r="20" spans="1:17" ht="18" customHeight="1" x14ac:dyDescent="0.4">
      <c r="A20" s="23">
        <f t="shared" si="5"/>
        <v>46248</v>
      </c>
      <c r="B20" s="94" t="s">
        <v>61</v>
      </c>
      <c r="C20" s="44" t="s">
        <v>57</v>
      </c>
      <c r="D20" s="48" t="s">
        <v>36</v>
      </c>
      <c r="E20" s="40"/>
      <c r="F20" s="110"/>
      <c r="G20" s="116" t="str">
        <f t="shared" si="0"/>
        <v/>
      </c>
      <c r="H20" s="112"/>
      <c r="I20" s="40"/>
      <c r="J20" s="42"/>
      <c r="K20" s="19"/>
      <c r="L20" s="134" t="str">
        <f t="shared" si="1"/>
        <v>休養日</v>
      </c>
      <c r="M20" s="40" t="str">
        <f t="shared" si="2"/>
        <v/>
      </c>
      <c r="N20" s="40" t="str">
        <f t="shared" si="3"/>
        <v/>
      </c>
      <c r="O20" s="135" t="str">
        <f t="shared" si="4"/>
        <v/>
      </c>
      <c r="P20" s="127"/>
      <c r="Q20" s="63"/>
    </row>
    <row r="21" spans="1:17" ht="18" customHeight="1" x14ac:dyDescent="0.4">
      <c r="A21" s="23">
        <f t="shared" si="5"/>
        <v>46249</v>
      </c>
      <c r="B21" s="94" t="s">
        <v>61</v>
      </c>
      <c r="C21" s="44" t="s">
        <v>57</v>
      </c>
      <c r="D21" s="48" t="s">
        <v>36</v>
      </c>
      <c r="E21" s="40"/>
      <c r="F21" s="110"/>
      <c r="G21" s="116" t="str">
        <f t="shared" si="0"/>
        <v/>
      </c>
      <c r="H21" s="112"/>
      <c r="I21" s="40"/>
      <c r="J21" s="42"/>
      <c r="K21" s="19"/>
      <c r="L21" s="134" t="str">
        <f t="shared" si="1"/>
        <v>休養日</v>
      </c>
      <c r="M21" s="40" t="str">
        <f t="shared" si="2"/>
        <v/>
      </c>
      <c r="N21" s="40" t="str">
        <f t="shared" si="3"/>
        <v/>
      </c>
      <c r="O21" s="135" t="str">
        <f t="shared" si="4"/>
        <v/>
      </c>
      <c r="P21" s="127"/>
      <c r="Q21" s="63"/>
    </row>
    <row r="22" spans="1:17" ht="18" customHeight="1" x14ac:dyDescent="0.4">
      <c r="A22" s="23">
        <f t="shared" si="5"/>
        <v>46250</v>
      </c>
      <c r="B22" s="94" t="s">
        <v>61</v>
      </c>
      <c r="C22" s="44" t="s">
        <v>57</v>
      </c>
      <c r="D22" s="48" t="s">
        <v>36</v>
      </c>
      <c r="E22" s="40"/>
      <c r="F22" s="110"/>
      <c r="G22" s="116" t="str">
        <f t="shared" si="0"/>
        <v/>
      </c>
      <c r="H22" s="112"/>
      <c r="I22" s="40"/>
      <c r="J22" s="42"/>
      <c r="K22" s="19"/>
      <c r="L22" s="134" t="str">
        <f t="shared" si="1"/>
        <v>休養日</v>
      </c>
      <c r="M22" s="40" t="str">
        <f t="shared" si="2"/>
        <v/>
      </c>
      <c r="N22" s="40" t="str">
        <f t="shared" si="3"/>
        <v/>
      </c>
      <c r="O22" s="135" t="str">
        <f t="shared" si="4"/>
        <v/>
      </c>
      <c r="P22" s="127"/>
      <c r="Q22" s="63"/>
    </row>
    <row r="23" spans="1:17" ht="18" customHeight="1" x14ac:dyDescent="0.4">
      <c r="A23" s="23">
        <f t="shared" si="5"/>
        <v>46251</v>
      </c>
      <c r="B23" s="94"/>
      <c r="C23" s="44" t="s">
        <v>57</v>
      </c>
      <c r="D23" s="48" t="s">
        <v>35</v>
      </c>
      <c r="E23" s="40">
        <v>1300</v>
      </c>
      <c r="F23" s="110">
        <v>1800</v>
      </c>
      <c r="G23" s="116">
        <f t="shared" si="0"/>
        <v>0.20833333333333337</v>
      </c>
      <c r="H23" s="112"/>
      <c r="I23" s="40"/>
      <c r="J23" s="42">
        <v>1700</v>
      </c>
      <c r="K23" s="19"/>
      <c r="L23" s="134" t="str">
        <f t="shared" si="1"/>
        <v>練習</v>
      </c>
      <c r="M23" s="40">
        <f t="shared" si="2"/>
        <v>1300</v>
      </c>
      <c r="N23" s="40">
        <f t="shared" si="3"/>
        <v>1700</v>
      </c>
      <c r="O23" s="135">
        <f t="shared" si="4"/>
        <v>0.16666666666666674</v>
      </c>
      <c r="P23" s="127"/>
      <c r="Q23" s="63"/>
    </row>
    <row r="24" spans="1:17" ht="18" customHeight="1" x14ac:dyDescent="0.4">
      <c r="A24" s="23">
        <f t="shared" si="5"/>
        <v>46252</v>
      </c>
      <c r="B24" s="94"/>
      <c r="C24" s="44" t="s">
        <v>57</v>
      </c>
      <c r="D24" s="48" t="s">
        <v>35</v>
      </c>
      <c r="E24" s="40">
        <v>1300</v>
      </c>
      <c r="F24" s="110">
        <v>1700</v>
      </c>
      <c r="G24" s="116">
        <f t="shared" si="0"/>
        <v>0.16666666666666674</v>
      </c>
      <c r="H24" s="112"/>
      <c r="I24" s="40"/>
      <c r="J24" s="42">
        <v>1800</v>
      </c>
      <c r="K24" s="19"/>
      <c r="L24" s="134" t="str">
        <f t="shared" si="1"/>
        <v>練習</v>
      </c>
      <c r="M24" s="40">
        <f t="shared" si="2"/>
        <v>1300</v>
      </c>
      <c r="N24" s="40">
        <f t="shared" si="3"/>
        <v>1800</v>
      </c>
      <c r="O24" s="135">
        <f t="shared" si="4"/>
        <v>0.20833333333333337</v>
      </c>
      <c r="P24" s="127"/>
      <c r="Q24" s="63"/>
    </row>
    <row r="25" spans="1:17" ht="18" customHeight="1" x14ac:dyDescent="0.4">
      <c r="A25" s="23">
        <f t="shared" si="5"/>
        <v>46253</v>
      </c>
      <c r="B25" s="94"/>
      <c r="C25" s="44" t="s">
        <v>57</v>
      </c>
      <c r="D25" s="48" t="s">
        <v>58</v>
      </c>
      <c r="E25" s="40">
        <v>1300</v>
      </c>
      <c r="F25" s="110">
        <v>1800</v>
      </c>
      <c r="G25" s="116">
        <f t="shared" si="0"/>
        <v>0.20833333333333337</v>
      </c>
      <c r="H25" s="112"/>
      <c r="I25" s="40"/>
      <c r="J25" s="42"/>
      <c r="K25" s="19"/>
      <c r="L25" s="134" t="str">
        <f t="shared" si="1"/>
        <v>練習試合等</v>
      </c>
      <c r="M25" s="40">
        <f t="shared" si="2"/>
        <v>1300</v>
      </c>
      <c r="N25" s="40">
        <f t="shared" si="3"/>
        <v>1800</v>
      </c>
      <c r="O25" s="135">
        <f t="shared" si="4"/>
        <v>0.20833333333333337</v>
      </c>
      <c r="P25" s="127"/>
      <c r="Q25" s="63"/>
    </row>
    <row r="26" spans="1:17" ht="18" customHeight="1" x14ac:dyDescent="0.4">
      <c r="A26" s="23">
        <f t="shared" si="5"/>
        <v>46254</v>
      </c>
      <c r="B26" s="94"/>
      <c r="C26" s="44" t="s">
        <v>57</v>
      </c>
      <c r="D26" s="48" t="s">
        <v>36</v>
      </c>
      <c r="E26" s="40"/>
      <c r="F26" s="110"/>
      <c r="G26" s="116" t="str">
        <f t="shared" si="0"/>
        <v/>
      </c>
      <c r="H26" s="112" t="s">
        <v>58</v>
      </c>
      <c r="I26" s="40">
        <v>1300</v>
      </c>
      <c r="J26" s="42">
        <v>1800</v>
      </c>
      <c r="K26" s="19"/>
      <c r="L26" s="134" t="str">
        <f t="shared" si="1"/>
        <v>練習試合等</v>
      </c>
      <c r="M26" s="40">
        <f t="shared" si="2"/>
        <v>1300</v>
      </c>
      <c r="N26" s="40">
        <f t="shared" si="3"/>
        <v>1800</v>
      </c>
      <c r="O26" s="135">
        <f t="shared" si="4"/>
        <v>0.20833333333333337</v>
      </c>
      <c r="P26" s="127" t="s">
        <v>62</v>
      </c>
      <c r="Q26" s="63" t="s">
        <v>66</v>
      </c>
    </row>
    <row r="27" spans="1:17" ht="18" customHeight="1" x14ac:dyDescent="0.4">
      <c r="A27" s="23">
        <f t="shared" si="5"/>
        <v>46255</v>
      </c>
      <c r="B27" s="94" t="s">
        <v>60</v>
      </c>
      <c r="C27" s="44"/>
      <c r="D27" s="48" t="s">
        <v>35</v>
      </c>
      <c r="E27" s="40">
        <v>1300</v>
      </c>
      <c r="F27" s="110">
        <v>1500</v>
      </c>
      <c r="G27" s="116">
        <f t="shared" si="0"/>
        <v>8.333333333333337E-2</v>
      </c>
      <c r="H27" s="112"/>
      <c r="I27" s="40"/>
      <c r="J27" s="42"/>
      <c r="K27" s="19"/>
      <c r="L27" s="134" t="str">
        <f t="shared" si="1"/>
        <v>練習</v>
      </c>
      <c r="M27" s="40">
        <f t="shared" si="2"/>
        <v>1300</v>
      </c>
      <c r="N27" s="40">
        <f t="shared" si="3"/>
        <v>1500</v>
      </c>
      <c r="O27" s="135">
        <f t="shared" si="4"/>
        <v>8.333333333333337E-2</v>
      </c>
      <c r="P27" s="127"/>
      <c r="Q27" s="63"/>
    </row>
    <row r="28" spans="1:17" ht="18" customHeight="1" x14ac:dyDescent="0.4">
      <c r="A28" s="23">
        <f t="shared" si="5"/>
        <v>46256</v>
      </c>
      <c r="B28" s="94"/>
      <c r="C28" s="44" t="s">
        <v>57</v>
      </c>
      <c r="D28" s="48" t="s">
        <v>58</v>
      </c>
      <c r="E28" s="40">
        <v>1300</v>
      </c>
      <c r="F28" s="110">
        <v>1800</v>
      </c>
      <c r="G28" s="116">
        <f t="shared" si="0"/>
        <v>0.20833333333333337</v>
      </c>
      <c r="H28" s="112"/>
      <c r="I28" s="40"/>
      <c r="J28" s="42"/>
      <c r="K28" s="19"/>
      <c r="L28" s="134" t="str">
        <f t="shared" si="1"/>
        <v>練習試合等</v>
      </c>
      <c r="M28" s="40">
        <f t="shared" si="2"/>
        <v>1300</v>
      </c>
      <c r="N28" s="40">
        <f t="shared" si="3"/>
        <v>1800</v>
      </c>
      <c r="O28" s="135">
        <f t="shared" si="4"/>
        <v>0.20833333333333337</v>
      </c>
      <c r="P28" s="127"/>
      <c r="Q28" s="63"/>
    </row>
    <row r="29" spans="1:17" ht="18" customHeight="1" x14ac:dyDescent="0.4">
      <c r="A29" s="23">
        <f t="shared" si="5"/>
        <v>46257</v>
      </c>
      <c r="B29" s="94"/>
      <c r="C29" s="44" t="s">
        <v>57</v>
      </c>
      <c r="D29" s="48" t="s">
        <v>35</v>
      </c>
      <c r="E29" s="40">
        <v>1300</v>
      </c>
      <c r="F29" s="110">
        <v>1700</v>
      </c>
      <c r="G29" s="116">
        <f t="shared" si="0"/>
        <v>0.16666666666666674</v>
      </c>
      <c r="H29" s="112" t="s">
        <v>36</v>
      </c>
      <c r="I29" s="40"/>
      <c r="J29" s="42"/>
      <c r="K29" s="19"/>
      <c r="L29" s="134" t="str">
        <f t="shared" si="1"/>
        <v>休養日</v>
      </c>
      <c r="M29" s="40" t="str">
        <f t="shared" si="2"/>
        <v/>
      </c>
      <c r="N29" s="40" t="str">
        <f t="shared" si="3"/>
        <v/>
      </c>
      <c r="O29" s="135" t="str">
        <f t="shared" si="4"/>
        <v/>
      </c>
      <c r="P29" s="127"/>
      <c r="Q29" s="63"/>
    </row>
    <row r="30" spans="1:17" ht="18" customHeight="1" x14ac:dyDescent="0.4">
      <c r="A30" s="23">
        <f t="shared" si="5"/>
        <v>46258</v>
      </c>
      <c r="B30" s="94" t="s">
        <v>33</v>
      </c>
      <c r="C30" s="44"/>
      <c r="D30" s="48" t="s">
        <v>36</v>
      </c>
      <c r="E30" s="40"/>
      <c r="F30" s="110"/>
      <c r="G30" s="116" t="str">
        <f t="shared" si="0"/>
        <v/>
      </c>
      <c r="H30" s="112"/>
      <c r="I30" s="40"/>
      <c r="J30" s="42"/>
      <c r="K30" s="19"/>
      <c r="L30" s="134" t="str">
        <f t="shared" si="1"/>
        <v>休養日</v>
      </c>
      <c r="M30" s="40" t="str">
        <f t="shared" si="2"/>
        <v/>
      </c>
      <c r="N30" s="40" t="str">
        <f t="shared" si="3"/>
        <v/>
      </c>
      <c r="O30" s="135" t="str">
        <f t="shared" si="4"/>
        <v/>
      </c>
      <c r="P30" s="127"/>
      <c r="Q30" s="63"/>
    </row>
    <row r="31" spans="1:17" ht="18" customHeight="1" x14ac:dyDescent="0.4">
      <c r="A31" s="23">
        <f t="shared" si="5"/>
        <v>46259</v>
      </c>
      <c r="B31" s="94" t="s">
        <v>33</v>
      </c>
      <c r="C31" s="44"/>
      <c r="D31" s="48" t="s">
        <v>35</v>
      </c>
      <c r="E31" s="40">
        <v>1400</v>
      </c>
      <c r="F31" s="110">
        <v>1600</v>
      </c>
      <c r="G31" s="116">
        <f t="shared" si="0"/>
        <v>8.3333333333333259E-2</v>
      </c>
      <c r="H31" s="112"/>
      <c r="I31" s="40"/>
      <c r="J31" s="42"/>
      <c r="K31" s="19"/>
      <c r="L31" s="134" t="str">
        <f t="shared" si="1"/>
        <v>練習</v>
      </c>
      <c r="M31" s="40">
        <f t="shared" si="2"/>
        <v>1400</v>
      </c>
      <c r="N31" s="40">
        <f t="shared" si="3"/>
        <v>1600</v>
      </c>
      <c r="O31" s="135">
        <f t="shared" si="4"/>
        <v>8.3333333333333259E-2</v>
      </c>
      <c r="P31" s="127"/>
      <c r="Q31" s="63"/>
    </row>
    <row r="32" spans="1:17" ht="18" customHeight="1" x14ac:dyDescent="0.4">
      <c r="A32" s="23">
        <f t="shared" si="5"/>
        <v>46260</v>
      </c>
      <c r="B32" s="94" t="s">
        <v>33</v>
      </c>
      <c r="C32" s="44"/>
      <c r="D32" s="48" t="s">
        <v>35</v>
      </c>
      <c r="E32" s="40">
        <v>1400</v>
      </c>
      <c r="F32" s="110">
        <v>1600</v>
      </c>
      <c r="G32" s="116">
        <f t="shared" si="0"/>
        <v>8.3333333333333259E-2</v>
      </c>
      <c r="H32" s="112"/>
      <c r="I32" s="40"/>
      <c r="J32" s="42">
        <v>1700</v>
      </c>
      <c r="K32" s="19"/>
      <c r="L32" s="134" t="str">
        <f t="shared" si="1"/>
        <v>練習</v>
      </c>
      <c r="M32" s="40">
        <f t="shared" si="2"/>
        <v>1400</v>
      </c>
      <c r="N32" s="40">
        <f t="shared" si="3"/>
        <v>1700</v>
      </c>
      <c r="O32" s="135">
        <f t="shared" si="4"/>
        <v>0.125</v>
      </c>
      <c r="P32" s="127"/>
      <c r="Q32" s="63"/>
    </row>
    <row r="33" spans="1:17" ht="18" customHeight="1" x14ac:dyDescent="0.4">
      <c r="A33" s="23">
        <f t="shared" si="5"/>
        <v>46261</v>
      </c>
      <c r="B33" s="94" t="s">
        <v>33</v>
      </c>
      <c r="C33" s="44"/>
      <c r="D33" s="48" t="s">
        <v>35</v>
      </c>
      <c r="E33" s="40">
        <v>1400</v>
      </c>
      <c r="F33" s="110">
        <v>1600</v>
      </c>
      <c r="G33" s="116">
        <f t="shared" si="0"/>
        <v>8.3333333333333259E-2</v>
      </c>
      <c r="H33" s="112"/>
      <c r="I33" s="40"/>
      <c r="J33" s="42"/>
      <c r="K33" s="19"/>
      <c r="L33" s="134" t="str">
        <f t="shared" si="1"/>
        <v>練習</v>
      </c>
      <c r="M33" s="40">
        <f t="shared" si="2"/>
        <v>1400</v>
      </c>
      <c r="N33" s="40">
        <f t="shared" si="3"/>
        <v>1600</v>
      </c>
      <c r="O33" s="135">
        <f t="shared" si="4"/>
        <v>8.3333333333333259E-2</v>
      </c>
      <c r="P33" s="127"/>
      <c r="Q33" s="63"/>
    </row>
    <row r="34" spans="1:17" ht="18" customHeight="1" x14ac:dyDescent="0.4">
      <c r="A34" s="23">
        <f t="shared" si="5"/>
        <v>46262</v>
      </c>
      <c r="B34" s="94" t="s">
        <v>85</v>
      </c>
      <c r="C34" s="44"/>
      <c r="D34" s="48" t="s">
        <v>35</v>
      </c>
      <c r="E34" s="40">
        <v>1400</v>
      </c>
      <c r="F34" s="110">
        <v>1600</v>
      </c>
      <c r="G34" s="116">
        <f t="shared" si="0"/>
        <v>8.3333333333333259E-2</v>
      </c>
      <c r="H34" s="112"/>
      <c r="I34" s="40"/>
      <c r="J34" s="42"/>
      <c r="K34" s="19"/>
      <c r="L34" s="134" t="str">
        <f t="shared" si="1"/>
        <v>練習</v>
      </c>
      <c r="M34" s="40">
        <f t="shared" si="2"/>
        <v>1400</v>
      </c>
      <c r="N34" s="40">
        <f t="shared" si="3"/>
        <v>1600</v>
      </c>
      <c r="O34" s="135">
        <f t="shared" si="4"/>
        <v>8.3333333333333259E-2</v>
      </c>
      <c r="P34" s="127"/>
      <c r="Q34" s="63"/>
    </row>
    <row r="35" spans="1:17" ht="18" customHeight="1" x14ac:dyDescent="0.4">
      <c r="A35" s="23">
        <f t="shared" si="5"/>
        <v>46263</v>
      </c>
      <c r="B35" s="94"/>
      <c r="C35" s="44" t="s">
        <v>57</v>
      </c>
      <c r="D35" s="48" t="s">
        <v>35</v>
      </c>
      <c r="E35" s="40">
        <v>1300</v>
      </c>
      <c r="F35" s="110">
        <v>1700</v>
      </c>
      <c r="G35" s="116">
        <f t="shared" si="0"/>
        <v>0.16666666666666674</v>
      </c>
      <c r="H35" s="112"/>
      <c r="I35" s="40"/>
      <c r="J35" s="42"/>
      <c r="K35" s="19"/>
      <c r="L35" s="134" t="str">
        <f t="shared" si="1"/>
        <v>練習</v>
      </c>
      <c r="M35" s="40">
        <f t="shared" si="2"/>
        <v>1300</v>
      </c>
      <c r="N35" s="40">
        <f t="shared" si="3"/>
        <v>1700</v>
      </c>
      <c r="O35" s="135">
        <f t="shared" si="4"/>
        <v>0.16666666666666674</v>
      </c>
      <c r="P35" s="127"/>
      <c r="Q35" s="63"/>
    </row>
    <row r="36" spans="1:17" ht="18" customHeight="1" x14ac:dyDescent="0.4">
      <c r="A36" s="23">
        <f t="shared" si="5"/>
        <v>46264</v>
      </c>
      <c r="B36" s="94"/>
      <c r="C36" s="44" t="s">
        <v>57</v>
      </c>
      <c r="D36" s="48" t="s">
        <v>35</v>
      </c>
      <c r="E36" s="40">
        <v>1300</v>
      </c>
      <c r="F36" s="110">
        <v>1700</v>
      </c>
      <c r="G36" s="116">
        <f t="shared" si="0"/>
        <v>0.16666666666666674</v>
      </c>
      <c r="H36" s="112" t="s">
        <v>59</v>
      </c>
      <c r="I36" s="40">
        <v>900</v>
      </c>
      <c r="J36" s="42">
        <v>1300</v>
      </c>
      <c r="K36" s="19"/>
      <c r="L36" s="134" t="str">
        <f t="shared" si="1"/>
        <v>公式戦</v>
      </c>
      <c r="M36" s="40">
        <f t="shared" si="2"/>
        <v>900</v>
      </c>
      <c r="N36" s="40">
        <f t="shared" si="3"/>
        <v>1300</v>
      </c>
      <c r="O36" s="135">
        <f t="shared" si="4"/>
        <v>0.16666666666666663</v>
      </c>
      <c r="P36" s="127" t="s">
        <v>86</v>
      </c>
      <c r="Q36" s="63" t="s">
        <v>39</v>
      </c>
    </row>
    <row r="37" spans="1:17" ht="18" customHeight="1" thickBot="1" x14ac:dyDescent="0.45">
      <c r="A37" s="24">
        <f t="shared" si="5"/>
        <v>46265</v>
      </c>
      <c r="B37" s="95"/>
      <c r="C37" s="45"/>
      <c r="D37" s="119" t="s">
        <v>36</v>
      </c>
      <c r="E37" s="46"/>
      <c r="F37" s="111"/>
      <c r="G37" s="117" t="str">
        <f t="shared" si="0"/>
        <v/>
      </c>
      <c r="H37" s="113" t="s">
        <v>44</v>
      </c>
      <c r="I37" s="46">
        <v>1600</v>
      </c>
      <c r="J37" s="47">
        <v>1700</v>
      </c>
      <c r="K37" s="19"/>
      <c r="L37" s="137" t="str">
        <f t="shared" si="1"/>
        <v>その他</v>
      </c>
      <c r="M37" s="136">
        <f t="shared" si="2"/>
        <v>1600</v>
      </c>
      <c r="N37" s="136">
        <f t="shared" si="3"/>
        <v>1700</v>
      </c>
      <c r="O37" s="139">
        <f t="shared" si="4"/>
        <v>4.1666666666666741E-2</v>
      </c>
      <c r="P37" s="128"/>
      <c r="Q37" s="33" t="s">
        <v>69</v>
      </c>
    </row>
    <row r="38" spans="1:17" ht="17.25" thickTop="1" thickBot="1" x14ac:dyDescent="0.45">
      <c r="A38" s="7" t="s">
        <v>17</v>
      </c>
      <c r="B38" s="96"/>
      <c r="C38" s="13" t="s">
        <v>18</v>
      </c>
      <c r="D38" s="120">
        <f>COUNTIF($D$7:$D$37,C38)</f>
        <v>14</v>
      </c>
      <c r="G38" s="118">
        <f>SUM(G7:G37)-SUMIFS(G7:G37,D7:D37,"休養日")</f>
        <v>3.4583333333333339</v>
      </c>
      <c r="K38" s="13" t="s">
        <v>18</v>
      </c>
      <c r="L38" s="138">
        <f>COUNTIF($L$7:$L$37,K38)</f>
        <v>12</v>
      </c>
      <c r="O38" s="140">
        <f>SUM(O7:O37)-SUMIFS(O7:O37,L7:L37,"休養日")</f>
        <v>3.5833333333333339</v>
      </c>
    </row>
    <row r="39" spans="1:17" ht="16.5" thickTop="1" x14ac:dyDescent="0.4">
      <c r="B39" s="96"/>
      <c r="C39" s="13" t="s">
        <v>63</v>
      </c>
      <c r="D39" s="121">
        <f t="shared" ref="D39:D42" si="6">COUNTIF($D$7:$D$37,C39)</f>
        <v>3</v>
      </c>
      <c r="K39" s="13" t="s">
        <v>63</v>
      </c>
      <c r="L39" s="121">
        <f t="shared" ref="L39:L42" si="7">COUNTIF($L$7:$L$37,K39)</f>
        <v>4</v>
      </c>
    </row>
    <row r="40" spans="1:17" x14ac:dyDescent="0.4">
      <c r="B40" s="96"/>
      <c r="C40" s="13" t="s">
        <v>31</v>
      </c>
      <c r="D40" s="121">
        <f t="shared" si="6"/>
        <v>0</v>
      </c>
      <c r="K40" s="13" t="s">
        <v>31</v>
      </c>
      <c r="L40" s="121">
        <f t="shared" si="7"/>
        <v>1</v>
      </c>
    </row>
    <row r="41" spans="1:17" ht="16.5" thickBot="1" x14ac:dyDescent="0.45">
      <c r="B41" s="96"/>
      <c r="C41" s="13" t="s">
        <v>45</v>
      </c>
      <c r="D41" s="122">
        <f t="shared" si="6"/>
        <v>4</v>
      </c>
      <c r="K41" s="13" t="s">
        <v>45</v>
      </c>
      <c r="L41" s="125">
        <f t="shared" si="7"/>
        <v>5</v>
      </c>
    </row>
    <row r="42" spans="1:17" ht="16.5" thickBot="1" x14ac:dyDescent="0.45">
      <c r="B42" s="96"/>
      <c r="C42" s="13" t="s">
        <v>19</v>
      </c>
      <c r="D42" s="123">
        <f t="shared" si="6"/>
        <v>10</v>
      </c>
      <c r="K42" s="13" t="s">
        <v>19</v>
      </c>
      <c r="L42" s="123">
        <f t="shared" si="7"/>
        <v>9</v>
      </c>
    </row>
    <row r="43" spans="1:17" ht="16.5" thickBot="1" x14ac:dyDescent="0.45">
      <c r="B43" s="97"/>
      <c r="C43" s="30" t="s">
        <v>37</v>
      </c>
      <c r="D43" s="124">
        <f>COUNTIFS($C$7:$C$37,"休業日",$D$7:$D$37,"休養日")</f>
        <v>8</v>
      </c>
      <c r="K43" s="30" t="s">
        <v>37</v>
      </c>
      <c r="L43" s="124">
        <f>COUNTIFS($C$7:$C$37,"休業日",$L$7:$L$37,"休養日")</f>
        <v>8</v>
      </c>
    </row>
    <row r="44" spans="1:17" ht="16.5" thickTop="1" x14ac:dyDescent="0.4"/>
    <row r="45" spans="1:17" x14ac:dyDescent="0.4">
      <c r="B45" s="98"/>
      <c r="C45" s="7"/>
      <c r="K45" s="14"/>
      <c r="L45" s="14"/>
      <c r="M45" s="14"/>
      <c r="N45" s="14"/>
      <c r="O45" s="14"/>
      <c r="P45" s="15"/>
      <c r="Q45" s="91"/>
    </row>
  </sheetData>
  <mergeCells count="8">
    <mergeCell ref="L5:O5"/>
    <mergeCell ref="D2:D3"/>
    <mergeCell ref="E3:F3"/>
    <mergeCell ref="H2:J2"/>
    <mergeCell ref="H3:J3"/>
    <mergeCell ref="E2:F2"/>
    <mergeCell ref="D5:G5"/>
    <mergeCell ref="H5:J5"/>
  </mergeCells>
  <phoneticPr fontId="1"/>
  <conditionalFormatting sqref="A7:A37">
    <cfRule type="expression" dxfId="896" priority="68">
      <formula>WEEKDAY(A7)=7</formula>
    </cfRule>
    <cfRule type="expression" dxfId="895" priority="69">
      <formula>WEEKDAY(A7)=1</formula>
    </cfRule>
  </conditionalFormatting>
  <conditionalFormatting sqref="D7:D37">
    <cfRule type="expression" dxfId="894" priority="48">
      <formula>MONTH(A7)&lt;&gt;$A$3</formula>
    </cfRule>
    <cfRule type="expression" dxfId="893" priority="65">
      <formula>WEEKDAY(A7)=7</formula>
    </cfRule>
    <cfRule type="expression" dxfId="892" priority="66">
      <formula>WEEKDAY(A7)=1</formula>
    </cfRule>
  </conditionalFormatting>
  <conditionalFormatting sqref="E7:E37">
    <cfRule type="expression" dxfId="891" priority="47">
      <formula>MONTH(A7)&lt;&gt;$A$3</formula>
    </cfRule>
    <cfRule type="expression" dxfId="890" priority="62">
      <formula>WEEKDAY(A7)=7</formula>
    </cfRule>
    <cfRule type="expression" dxfId="889" priority="63">
      <formula>WEEKDAY(A7)=1</formula>
    </cfRule>
  </conditionalFormatting>
  <conditionalFormatting sqref="F7:F37">
    <cfRule type="expression" dxfId="888" priority="46">
      <formula>MONTH(A7)&lt;&gt;$A$3</formula>
    </cfRule>
    <cfRule type="expression" dxfId="887" priority="60">
      <formula>WEEKDAY(A7)=7</formula>
    </cfRule>
    <cfRule type="expression" dxfId="886" priority="61">
      <formula>WEEKDAY(A7)=1</formula>
    </cfRule>
  </conditionalFormatting>
  <conditionalFormatting sqref="I7:I37">
    <cfRule type="expression" dxfId="885" priority="45">
      <formula>MONTH(A7)&lt;&gt;$A$3</formula>
    </cfRule>
    <cfRule type="expression" dxfId="884" priority="57">
      <formula>WEEKDAY(A7)=7</formula>
    </cfRule>
    <cfRule type="expression" dxfId="883" priority="58">
      <formula>WEEKDAY(A7)=1</formula>
    </cfRule>
  </conditionalFormatting>
  <conditionalFormatting sqref="P7:P37">
    <cfRule type="expression" dxfId="882" priority="44">
      <formula>MONTH(A7)&lt;&gt;$A$3</formula>
    </cfRule>
    <cfRule type="expression" dxfId="881" priority="54">
      <formula>WEEKDAY(A7)=7</formula>
    </cfRule>
    <cfRule type="expression" dxfId="880" priority="55">
      <formula>WEEKDAY(A7)=1</formula>
    </cfRule>
  </conditionalFormatting>
  <conditionalFormatting sqref="Q7:Q37">
    <cfRule type="expression" dxfId="879" priority="43">
      <formula>MONTH(A7)&lt;&gt;$A$3</formula>
    </cfRule>
    <cfRule type="expression" dxfId="878" priority="51">
      <formula>WEEKDAY(A7)=7</formula>
    </cfRule>
    <cfRule type="expression" dxfId="877" priority="52">
      <formula>WEEKDAY(A7)=1</formula>
    </cfRule>
  </conditionalFormatting>
  <conditionalFormatting sqref="A7:A37">
    <cfRule type="expression" dxfId="876" priority="49">
      <formula>MONTH(A7)&lt;&gt;$A$3</formula>
    </cfRule>
  </conditionalFormatting>
  <conditionalFormatting sqref="H7:H37">
    <cfRule type="expression" dxfId="875" priority="25">
      <formula>MONTH(A7)&lt;&gt;$A$3</formula>
    </cfRule>
    <cfRule type="expression" dxfId="874" priority="41">
      <formula>WEEKDAY(A7)=7</formula>
    </cfRule>
    <cfRule type="expression" dxfId="873" priority="42">
      <formula>WEEKDAY(A7)=1</formula>
    </cfRule>
  </conditionalFormatting>
  <conditionalFormatting sqref="B7:B37">
    <cfRule type="expression" dxfId="872" priority="26">
      <formula>MONTH(A7)&lt;&gt;$A$3</formula>
    </cfRule>
    <cfRule type="expression" dxfId="871" priority="39">
      <formula>WEEKDAY(A7)=7</formula>
    </cfRule>
    <cfRule type="expression" dxfId="870" priority="40">
      <formula>WEEKDAY(A7)=1</formula>
    </cfRule>
  </conditionalFormatting>
  <conditionalFormatting sqref="L7:L37">
    <cfRule type="expression" dxfId="869" priority="24">
      <formula>MONTH(A7)&lt;&gt;$A$3</formula>
    </cfRule>
    <cfRule type="expression" dxfId="868" priority="35">
      <formula>WEEKDAY(A7)=7</formula>
    </cfRule>
    <cfRule type="expression" dxfId="867" priority="36">
      <formula>WEEKDAY(A7)=1</formula>
    </cfRule>
  </conditionalFormatting>
  <conditionalFormatting sqref="M7:M37">
    <cfRule type="expression" dxfId="866" priority="23">
      <formula>MONTH(A7)&lt;&gt;$A$3</formula>
    </cfRule>
    <cfRule type="expression" dxfId="865" priority="32">
      <formula>WEEKDAY(A7)=7</formula>
    </cfRule>
    <cfRule type="expression" dxfId="864" priority="33">
      <formula>WEEKDAY(A7)=1</formula>
    </cfRule>
  </conditionalFormatting>
  <conditionalFormatting sqref="N7:N37">
    <cfRule type="expression" dxfId="863" priority="22">
      <formula>MONTH(A7)&lt;&gt;$A$3</formula>
    </cfRule>
    <cfRule type="expression" dxfId="862" priority="29">
      <formula>WEEKDAY(A7)=7</formula>
    </cfRule>
    <cfRule type="expression" dxfId="861" priority="30">
      <formula>WEEKDAY(A7)=1</formula>
    </cfRule>
  </conditionalFormatting>
  <conditionalFormatting sqref="G7:G37">
    <cfRule type="expression" dxfId="860" priority="2">
      <formula>IF(AND(C7="休業日",D7="練習",G7&gt;0.1666668),TRUE,IF(AND(C7="",D7="練習",G7&gt;0.0833334),TRUE,FALSE))</formula>
    </cfRule>
    <cfRule type="expression" dxfId="859" priority="10">
      <formula>MONTH(A7)&lt;&gt;$A$3</formula>
    </cfRule>
    <cfRule type="expression" dxfId="858" priority="20">
      <formula>WEEKDAY(A7)=7</formula>
    </cfRule>
    <cfRule type="expression" dxfId="857" priority="21">
      <formula>WEEKDAY(A7)=1</formula>
    </cfRule>
  </conditionalFormatting>
  <conditionalFormatting sqref="J7:J37">
    <cfRule type="expression" dxfId="856" priority="11">
      <formula>MONTH(A7)&lt;&gt;$A$3</formula>
    </cfRule>
    <cfRule type="expression" dxfId="855" priority="17">
      <formula>WEEKDAY(A7)=7</formula>
    </cfRule>
    <cfRule type="expression" dxfId="854" priority="18">
      <formula>WEEKDAY(A7)=1</formula>
    </cfRule>
  </conditionalFormatting>
  <conditionalFormatting sqref="O7:O37">
    <cfRule type="expression" dxfId="853" priority="1">
      <formula>IF(AND(C7="休業日",L7="練習",O7&gt;0.1666668),TRUE,IF(AND(C7="",L7="練習",O7&gt;0.0833334),TRUE,FALSE))</formula>
    </cfRule>
    <cfRule type="expression" dxfId="852" priority="12">
      <formula>MONTH(A7)&lt;&gt;$A$3</formula>
    </cfRule>
    <cfRule type="expression" dxfId="851" priority="14">
      <formula>WEEKDAY(A7)=7</formula>
    </cfRule>
    <cfRule type="expression" dxfId="850" priority="15">
      <formula>WEEKDAY(A7)=1</formula>
    </cfRule>
  </conditionalFormatting>
  <conditionalFormatting sqref="D7:G37">
    <cfRule type="expression" dxfId="849" priority="9">
      <formula>$D7="休養日"</formula>
    </cfRule>
  </conditionalFormatting>
  <conditionalFormatting sqref="H7:J37">
    <cfRule type="expression" dxfId="848" priority="8">
      <formula>$H7="休養日"</formula>
    </cfRule>
  </conditionalFormatting>
  <conditionalFormatting sqref="L7:O37">
    <cfRule type="expression" dxfId="847" priority="7">
      <formula>$L7="休養日"</formula>
    </cfRule>
  </conditionalFormatting>
  <conditionalFormatting sqref="C7:C37">
    <cfRule type="expression" dxfId="846" priority="4">
      <formula>MONTH(A7)&lt;&gt;$A$3</formula>
    </cfRule>
    <cfRule type="expression" dxfId="845" priority="5">
      <formula>WEEKDAY(A7)=7</formula>
    </cfRule>
    <cfRule type="expression" dxfId="844" priority="6">
      <formula>WEEKDAY(A7)=1</formula>
    </cfRule>
  </conditionalFormatting>
  <dataValidations count="6">
    <dataValidation type="list" allowBlank="1" showInputMessage="1" showErrorMessage="1" sqref="H7:H37 D7:D37" xr:uid="{59C9E18F-AA8B-4EFB-A5D6-57BB021E4187}">
      <formula1>"練習,練習試合等,公式戦,その他,休養日"</formula1>
    </dataValidation>
    <dataValidation type="custom" allowBlank="1" showInputMessage="1" showErrorMessage="1" sqref="G7:G37" xr:uid="{BAB1B92B-957E-48C9-9303-F5B0B7219258}">
      <formula1>IF($D7="休養日",FALSE,TRUE)</formula1>
    </dataValidation>
    <dataValidation type="custom" showInputMessage="1" showErrorMessage="1" sqref="I7:J37" xr:uid="{34E60EC7-15D1-467F-83BE-CA99696C7B49}">
      <formula1>IF($H7="休養日",FALSE,IF(I7&gt;=2400,FALSE,IF(MOD(I7,100)&gt;=60,FALSE,TRUE)))</formula1>
    </dataValidation>
    <dataValidation type="custom" allowBlank="1" showInputMessage="1" showErrorMessage="1" sqref="M7:O37" xr:uid="{21242D3B-D1CE-442C-B79A-9CDC0F3679DB}">
      <formula1>IF($L7="休養日",FALSE,TRUE)</formula1>
    </dataValidation>
    <dataValidation type="list" allowBlank="1" showInputMessage="1" showErrorMessage="1" sqref="C7:C37" xr:uid="{8C22425F-3ED1-4675-879C-0365145648BD}">
      <formula1>"休業日,　"</formula1>
    </dataValidation>
    <dataValidation type="custom" showInputMessage="1" showErrorMessage="1" sqref="E7:F37" xr:uid="{9D2E98E7-5A27-4E60-B087-5C5F6A5009A6}">
      <formula1>IF(OR($D7="休養日",$D7=""),FALSE,IF(E7&gt;=2400,FALSE,IF(MOD(E7,100)&gt;=60,FALSE,TRUE)))</formula1>
    </dataValidation>
  </dataValidations>
  <pageMargins left="0.70866141732283472" right="0.70866141732283472" top="0.55118110236220474" bottom="0.55118110236220474" header="0.31496062992125984" footer="0.31496062992125984"/>
  <pageSetup paperSize="9" scale="6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446BD023-8FA4-4232-8F24-941A9EB8E48C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E7:E37</xm:sqref>
        </x14:conditionalFormatting>
        <x14:conditionalFormatting xmlns:xm="http://schemas.microsoft.com/office/excel/2006/main">
          <x14:cfRule type="expression" priority="67" id="{463B26C6-0962-4EA0-B30F-517F3196287B}">
            <xm:f>COUNTIF('祝日（4月～12月）'!$B$2:$B$21,$A7)=1</xm:f>
            <x14:dxf>
              <font>
                <b/>
                <i val="0"/>
                <color rgb="FFFF0000"/>
              </font>
              <fill>
                <patternFill>
                  <bgColor rgb="FFFFCCFF"/>
                </patternFill>
              </fill>
            </x14:dxf>
          </x14:cfRule>
          <xm:sqref>A7:A37</xm:sqref>
        </x14:conditionalFormatting>
        <x14:conditionalFormatting xmlns:xm="http://schemas.microsoft.com/office/excel/2006/main">
          <x14:cfRule type="expression" priority="64" id="{C17791D7-7DF2-44B4-8AB0-5FB10C307151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xpression" priority="59" id="{3AD242FA-094F-4485-AF5D-ECF8E551FE5A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F7:F37</xm:sqref>
        </x14:conditionalFormatting>
        <x14:conditionalFormatting xmlns:xm="http://schemas.microsoft.com/office/excel/2006/main">
          <x14:cfRule type="expression" priority="56" id="{372907C1-62EC-46FE-9529-4F7D481C2B77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I7:I37</xm:sqref>
        </x14:conditionalFormatting>
        <x14:conditionalFormatting xmlns:xm="http://schemas.microsoft.com/office/excel/2006/main">
          <x14:cfRule type="expression" priority="53" id="{5636DF24-C208-445A-8698-EF58BA9E9A68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P7:P37</xm:sqref>
        </x14:conditionalFormatting>
        <x14:conditionalFormatting xmlns:xm="http://schemas.microsoft.com/office/excel/2006/main">
          <x14:cfRule type="expression" priority="50" id="{8B9C6BE1-A64C-477A-88B5-09A15C7E452F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Q7:Q37</xm:sqref>
        </x14:conditionalFormatting>
        <x14:conditionalFormatting xmlns:xm="http://schemas.microsoft.com/office/excel/2006/main">
          <x14:cfRule type="expression" priority="37" id="{1E320E54-21CB-4C28-9C00-4480F81C8FB6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H7:H37</xm:sqref>
        </x14:conditionalFormatting>
        <x14:conditionalFormatting xmlns:xm="http://schemas.microsoft.com/office/excel/2006/main">
          <x14:cfRule type="expression" priority="38" id="{80082B8D-BADA-48B5-A26A-ED9A65DA5125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B7:B37</xm:sqref>
        </x14:conditionalFormatting>
        <x14:conditionalFormatting xmlns:xm="http://schemas.microsoft.com/office/excel/2006/main">
          <x14:cfRule type="expression" priority="34" id="{5E52E066-6415-4A6C-99E1-3AAEC3D4FC12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L7:L37</xm:sqref>
        </x14:conditionalFormatting>
        <x14:conditionalFormatting xmlns:xm="http://schemas.microsoft.com/office/excel/2006/main">
          <x14:cfRule type="expression" priority="31" id="{F388582B-385C-41C2-9DD1-0F5D3240D713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M7:M37</xm:sqref>
        </x14:conditionalFormatting>
        <x14:conditionalFormatting xmlns:xm="http://schemas.microsoft.com/office/excel/2006/main">
          <x14:cfRule type="expression" priority="28" id="{7AEC1670-A9AD-47F9-A566-3F20502A1D3B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N7:N37</xm:sqref>
        </x14:conditionalFormatting>
        <x14:conditionalFormatting xmlns:xm="http://schemas.microsoft.com/office/excel/2006/main">
          <x14:cfRule type="expression" priority="19" id="{ACA2EF0B-685A-4FE3-8D98-0890FAD4B9AB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G7:G37</xm:sqref>
        </x14:conditionalFormatting>
        <x14:conditionalFormatting xmlns:xm="http://schemas.microsoft.com/office/excel/2006/main">
          <x14:cfRule type="expression" priority="16" id="{18351147-6E4B-4FBF-A866-604574E2AD1F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J7:J37</xm:sqref>
        </x14:conditionalFormatting>
        <x14:conditionalFormatting xmlns:xm="http://schemas.microsoft.com/office/excel/2006/main">
          <x14:cfRule type="expression" priority="13" id="{30F7C8B9-B443-4938-AE4A-06E326553A36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O7:O37</xm:sqref>
        </x14:conditionalFormatting>
        <x14:conditionalFormatting xmlns:xm="http://schemas.microsoft.com/office/excel/2006/main">
          <x14:cfRule type="expression" priority="3" id="{3FD38C50-BC01-4397-9EAA-5C6A6F59653F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C7:C37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87ABD-7BFA-4560-A380-2DD356DED5EB}">
  <sheetPr>
    <pageSetUpPr fitToPage="1"/>
  </sheetPr>
  <dimension ref="A1:T45"/>
  <sheetViews>
    <sheetView view="pageBreakPreview" zoomScale="70" zoomScaleNormal="100" zoomScaleSheetLayoutView="70" workbookViewId="0">
      <selection activeCell="B7" sqref="B7"/>
    </sheetView>
  </sheetViews>
  <sheetFormatPr defaultColWidth="8.75" defaultRowHeight="15.75" x14ac:dyDescent="0.4"/>
  <cols>
    <col min="1" max="1" width="8.75" style="6" customWidth="1"/>
    <col min="2" max="2" width="20.75" style="89" customWidth="1"/>
    <col min="3" max="3" width="8.125" style="6" customWidth="1"/>
    <col min="4" max="4" width="10.75" style="6" customWidth="1"/>
    <col min="5" max="7" width="8.75" style="6" customWidth="1"/>
    <col min="8" max="8" width="10.75" style="6" customWidth="1"/>
    <col min="9" max="10" width="8.75" style="6" customWidth="1"/>
    <col min="11" max="11" width="8.75" style="6"/>
    <col min="12" max="12" width="10.75" style="6" customWidth="1"/>
    <col min="13" max="15" width="8.75" style="6"/>
    <col min="16" max="16" width="12.875" style="6" customWidth="1"/>
    <col min="17" max="17" width="23.75" style="89" customWidth="1"/>
    <col min="18" max="19" width="8.75" style="6"/>
    <col min="20" max="20" width="12.75" style="6" customWidth="1"/>
    <col min="21" max="21" width="18.25" style="6" customWidth="1"/>
    <col min="22" max="22" width="20.125" style="6" customWidth="1"/>
    <col min="23" max="16384" width="8.75" style="6"/>
  </cols>
  <sheetData>
    <row r="1" spans="1:20" ht="20.25" thickBot="1" x14ac:dyDescent="0.45">
      <c r="A1" s="32" t="s">
        <v>41</v>
      </c>
    </row>
    <row r="2" spans="1:20" ht="18" customHeight="1" thickBot="1" x14ac:dyDescent="0.45">
      <c r="A2" s="142">
        <v>2026</v>
      </c>
      <c r="B2" s="89" t="s">
        <v>0</v>
      </c>
      <c r="D2" s="185" t="s">
        <v>28</v>
      </c>
      <c r="E2" s="192" t="s">
        <v>29</v>
      </c>
      <c r="F2" s="193"/>
      <c r="H2" s="189" t="str">
        <f>IF(年間計画!A5="","",年間計画!A5)</f>
        <v/>
      </c>
      <c r="I2" s="190"/>
      <c r="J2" s="191"/>
    </row>
    <row r="3" spans="1:20" ht="18.600000000000001" customHeight="1" thickBot="1" x14ac:dyDescent="0.45">
      <c r="A3" s="141">
        <v>4</v>
      </c>
      <c r="B3" s="89" t="s">
        <v>1</v>
      </c>
      <c r="D3" s="186"/>
      <c r="E3" s="187" t="s">
        <v>64</v>
      </c>
      <c r="F3" s="188"/>
      <c r="H3" s="189" t="str">
        <f>IF(年間計画!F5="","",年間計画!F5)</f>
        <v/>
      </c>
      <c r="I3" s="190"/>
      <c r="J3" s="191"/>
      <c r="K3" s="6" t="s">
        <v>32</v>
      </c>
    </row>
    <row r="4" spans="1:20" ht="18.600000000000001" customHeight="1" thickBot="1" x14ac:dyDescent="0.45">
      <c r="A4" s="11"/>
      <c r="F4" s="12"/>
      <c r="G4" s="8"/>
      <c r="H4" s="9"/>
      <c r="R4" s="10"/>
      <c r="S4" s="10"/>
      <c r="T4" s="10"/>
    </row>
    <row r="5" spans="1:20" ht="19.899999999999999" customHeight="1" thickBot="1" x14ac:dyDescent="0.45">
      <c r="D5" s="194" t="s">
        <v>72</v>
      </c>
      <c r="E5" s="195"/>
      <c r="F5" s="195"/>
      <c r="G5" s="196"/>
      <c r="H5" s="197" t="s">
        <v>73</v>
      </c>
      <c r="I5" s="198"/>
      <c r="J5" s="199"/>
      <c r="K5" s="18"/>
      <c r="L5" s="182" t="s">
        <v>74</v>
      </c>
      <c r="M5" s="183"/>
      <c r="N5" s="183"/>
      <c r="O5" s="184"/>
      <c r="P5" s="14"/>
    </row>
    <row r="6" spans="1:20" ht="18" customHeight="1" thickBot="1" x14ac:dyDescent="0.45">
      <c r="A6" s="20"/>
      <c r="B6" s="92" t="s">
        <v>30</v>
      </c>
      <c r="C6" s="62" t="s">
        <v>65</v>
      </c>
      <c r="D6" s="17" t="s">
        <v>22</v>
      </c>
      <c r="E6" s="34" t="s">
        <v>42</v>
      </c>
      <c r="F6" s="34" t="s">
        <v>43</v>
      </c>
      <c r="G6" s="114" t="s">
        <v>67</v>
      </c>
      <c r="H6" s="17" t="s">
        <v>22</v>
      </c>
      <c r="I6" s="34" t="s">
        <v>42</v>
      </c>
      <c r="J6" s="41" t="s">
        <v>43</v>
      </c>
      <c r="K6" s="9"/>
      <c r="L6" s="129" t="s">
        <v>22</v>
      </c>
      <c r="M6" s="130" t="s">
        <v>42</v>
      </c>
      <c r="N6" s="130" t="s">
        <v>43</v>
      </c>
      <c r="O6" s="114" t="s">
        <v>68</v>
      </c>
      <c r="P6" s="21" t="s">
        <v>20</v>
      </c>
      <c r="Q6" s="90" t="s">
        <v>21</v>
      </c>
    </row>
    <row r="7" spans="1:20" ht="18" customHeight="1" x14ac:dyDescent="0.4">
      <c r="A7" s="22">
        <f>DATE(A2,A3,1)</f>
        <v>46113</v>
      </c>
      <c r="B7" s="93"/>
      <c r="C7" s="43"/>
      <c r="D7" s="48"/>
      <c r="E7" s="40"/>
      <c r="F7" s="110"/>
      <c r="G7" s="143" t="str">
        <f>IF(F7="", "", (TEXT(F7, "0!:00") - TEXT(E7, "0!:00")))</f>
        <v/>
      </c>
      <c r="H7" s="112"/>
      <c r="I7" s="40"/>
      <c r="J7" s="42"/>
      <c r="K7" s="19"/>
      <c r="L7" s="145" t="str">
        <f>IF(H7="",D7&amp;"",H7&amp;"")</f>
        <v/>
      </c>
      <c r="M7" s="146" t="str">
        <f>IF(L7="休養日","",IF(I7="",IF(E7="","",E7),IF(I7="","",I7)))</f>
        <v/>
      </c>
      <c r="N7" s="146" t="str">
        <f>IF(L7="休養日","",IF(J7="",IF(F7="","",F7),IF(J7="","",J7)))</f>
        <v/>
      </c>
      <c r="O7" s="143" t="str">
        <f>IF(L7="休養日","",IF(N7="", "", (TEXT(N7, "0!:00") - TEXT(M7, "0!:00"))))</f>
        <v/>
      </c>
      <c r="P7" s="126"/>
      <c r="Q7" s="64"/>
    </row>
    <row r="8" spans="1:20" ht="18" customHeight="1" x14ac:dyDescent="0.4">
      <c r="A8" s="23">
        <f>A7+1</f>
        <v>46114</v>
      </c>
      <c r="B8" s="94"/>
      <c r="C8" s="44"/>
      <c r="D8" s="48"/>
      <c r="E8" s="40"/>
      <c r="F8" s="110"/>
      <c r="G8" s="54" t="str">
        <f t="shared" ref="G8:G37" si="0">IF(F8="", "", (TEXT(F8, "0!:00") - TEXT(E8, "0!:00")))</f>
        <v/>
      </c>
      <c r="H8" s="112"/>
      <c r="I8" s="40"/>
      <c r="J8" s="42"/>
      <c r="K8" s="19"/>
      <c r="L8" s="49" t="str">
        <f t="shared" ref="L8:L37" si="1">IF(H8="",D8&amp;"",H8&amp;"")</f>
        <v/>
      </c>
      <c r="M8" s="40" t="str">
        <f t="shared" ref="M8:M37" si="2">IF(L8="休養日","",IF(I8="",IF(E8="","",E8),IF(I8="","",I8)))</f>
        <v/>
      </c>
      <c r="N8" s="40" t="str">
        <f t="shared" ref="N8:N37" si="3">IF(L8="休養日","",IF(J8="",IF(F8="","",F8),IF(J8="","",J8)))</f>
        <v/>
      </c>
      <c r="O8" s="54" t="str">
        <f t="shared" ref="O8:O37" si="4">IF(L8="休養日","",IF(N8="", "", (TEXT(N8, "0!:00") - TEXT(M8, "0!:00"))))</f>
        <v/>
      </c>
      <c r="P8" s="127"/>
      <c r="Q8" s="63"/>
    </row>
    <row r="9" spans="1:20" ht="18" customHeight="1" x14ac:dyDescent="0.4">
      <c r="A9" s="23">
        <f t="shared" ref="A9:A37" si="5">A8+1</f>
        <v>46115</v>
      </c>
      <c r="B9" s="94"/>
      <c r="C9" s="44"/>
      <c r="D9" s="48"/>
      <c r="E9" s="40"/>
      <c r="F9" s="110"/>
      <c r="G9" s="54" t="str">
        <f t="shared" si="0"/>
        <v/>
      </c>
      <c r="H9" s="112"/>
      <c r="I9" s="40"/>
      <c r="J9" s="42"/>
      <c r="K9" s="19"/>
      <c r="L9" s="49" t="str">
        <f t="shared" si="1"/>
        <v/>
      </c>
      <c r="M9" s="40" t="str">
        <f t="shared" si="2"/>
        <v/>
      </c>
      <c r="N9" s="40" t="str">
        <f t="shared" si="3"/>
        <v/>
      </c>
      <c r="O9" s="54" t="str">
        <f t="shared" si="4"/>
        <v/>
      </c>
      <c r="P9" s="127"/>
      <c r="Q9" s="63"/>
    </row>
    <row r="10" spans="1:20" ht="18" customHeight="1" x14ac:dyDescent="0.4">
      <c r="A10" s="23">
        <f t="shared" si="5"/>
        <v>46116</v>
      </c>
      <c r="B10" s="94"/>
      <c r="C10" s="44"/>
      <c r="D10" s="48"/>
      <c r="E10" s="40"/>
      <c r="F10" s="110"/>
      <c r="G10" s="54" t="str">
        <f t="shared" si="0"/>
        <v/>
      </c>
      <c r="H10" s="112"/>
      <c r="I10" s="40"/>
      <c r="J10" s="42"/>
      <c r="K10" s="19"/>
      <c r="L10" s="49" t="str">
        <f t="shared" si="1"/>
        <v/>
      </c>
      <c r="M10" s="40" t="str">
        <f t="shared" si="2"/>
        <v/>
      </c>
      <c r="N10" s="40" t="str">
        <f t="shared" si="3"/>
        <v/>
      </c>
      <c r="O10" s="54" t="str">
        <f t="shared" si="4"/>
        <v/>
      </c>
      <c r="P10" s="127"/>
      <c r="Q10" s="63"/>
      <c r="T10" s="38"/>
    </row>
    <row r="11" spans="1:20" ht="18" customHeight="1" x14ac:dyDescent="0.4">
      <c r="A11" s="23">
        <f t="shared" si="5"/>
        <v>46117</v>
      </c>
      <c r="B11" s="94"/>
      <c r="C11" s="44"/>
      <c r="D11" s="48"/>
      <c r="E11" s="40"/>
      <c r="F11" s="110"/>
      <c r="G11" s="54" t="str">
        <f t="shared" si="0"/>
        <v/>
      </c>
      <c r="H11" s="112"/>
      <c r="I11" s="40"/>
      <c r="J11" s="42"/>
      <c r="K11" s="19"/>
      <c r="L11" s="49" t="str">
        <f t="shared" si="1"/>
        <v/>
      </c>
      <c r="M11" s="40" t="str">
        <f t="shared" si="2"/>
        <v/>
      </c>
      <c r="N11" s="40" t="str">
        <f t="shared" si="3"/>
        <v/>
      </c>
      <c r="O11" s="54" t="str">
        <f t="shared" si="4"/>
        <v/>
      </c>
      <c r="P11" s="127"/>
      <c r="Q11" s="63"/>
    </row>
    <row r="12" spans="1:20" ht="18" customHeight="1" x14ac:dyDescent="0.4">
      <c r="A12" s="23">
        <f t="shared" si="5"/>
        <v>46118</v>
      </c>
      <c r="B12" s="94"/>
      <c r="C12" s="44"/>
      <c r="D12" s="48"/>
      <c r="E12" s="40"/>
      <c r="F12" s="110"/>
      <c r="G12" s="54" t="str">
        <f t="shared" si="0"/>
        <v/>
      </c>
      <c r="H12" s="112"/>
      <c r="I12" s="40"/>
      <c r="J12" s="42"/>
      <c r="K12" s="19"/>
      <c r="L12" s="49" t="str">
        <f t="shared" si="1"/>
        <v/>
      </c>
      <c r="M12" s="40" t="str">
        <f t="shared" si="2"/>
        <v/>
      </c>
      <c r="N12" s="40" t="str">
        <f t="shared" si="3"/>
        <v/>
      </c>
      <c r="O12" s="54" t="str">
        <f t="shared" si="4"/>
        <v/>
      </c>
      <c r="P12" s="127"/>
      <c r="Q12" s="63"/>
    </row>
    <row r="13" spans="1:20" ht="18" customHeight="1" x14ac:dyDescent="0.4">
      <c r="A13" s="23">
        <f t="shared" si="5"/>
        <v>46119</v>
      </c>
      <c r="B13" s="94"/>
      <c r="C13" s="44"/>
      <c r="D13" s="48"/>
      <c r="E13" s="40"/>
      <c r="F13" s="110"/>
      <c r="G13" s="54" t="str">
        <f t="shared" si="0"/>
        <v/>
      </c>
      <c r="H13" s="112"/>
      <c r="I13" s="40"/>
      <c r="J13" s="42"/>
      <c r="K13" s="19"/>
      <c r="L13" s="49" t="str">
        <f t="shared" si="1"/>
        <v/>
      </c>
      <c r="M13" s="40" t="str">
        <f t="shared" si="2"/>
        <v/>
      </c>
      <c r="N13" s="40" t="str">
        <f t="shared" si="3"/>
        <v/>
      </c>
      <c r="O13" s="54" t="str">
        <f t="shared" si="4"/>
        <v/>
      </c>
      <c r="P13" s="127"/>
      <c r="Q13" s="63"/>
      <c r="T13" s="39"/>
    </row>
    <row r="14" spans="1:20" ht="18" customHeight="1" x14ac:dyDescent="0.4">
      <c r="A14" s="23">
        <f t="shared" si="5"/>
        <v>46120</v>
      </c>
      <c r="B14" s="94"/>
      <c r="C14" s="44"/>
      <c r="D14" s="48"/>
      <c r="E14" s="40"/>
      <c r="F14" s="110"/>
      <c r="G14" s="54" t="str">
        <f t="shared" si="0"/>
        <v/>
      </c>
      <c r="H14" s="112"/>
      <c r="I14" s="40"/>
      <c r="J14" s="42"/>
      <c r="K14" s="19"/>
      <c r="L14" s="49" t="str">
        <f t="shared" si="1"/>
        <v/>
      </c>
      <c r="M14" s="40" t="str">
        <f t="shared" si="2"/>
        <v/>
      </c>
      <c r="N14" s="40" t="str">
        <f t="shared" si="3"/>
        <v/>
      </c>
      <c r="O14" s="54" t="str">
        <f t="shared" si="4"/>
        <v/>
      </c>
      <c r="P14" s="127"/>
      <c r="Q14" s="63"/>
      <c r="T14" s="16"/>
    </row>
    <row r="15" spans="1:20" ht="18" customHeight="1" x14ac:dyDescent="0.4">
      <c r="A15" s="23">
        <f t="shared" si="5"/>
        <v>46121</v>
      </c>
      <c r="B15" s="94"/>
      <c r="C15" s="44"/>
      <c r="D15" s="48"/>
      <c r="E15" s="40"/>
      <c r="F15" s="110"/>
      <c r="G15" s="54" t="str">
        <f t="shared" si="0"/>
        <v/>
      </c>
      <c r="H15" s="112"/>
      <c r="I15" s="40"/>
      <c r="J15" s="42"/>
      <c r="K15" s="19"/>
      <c r="L15" s="49" t="str">
        <f t="shared" si="1"/>
        <v/>
      </c>
      <c r="M15" s="40" t="str">
        <f t="shared" si="2"/>
        <v/>
      </c>
      <c r="N15" s="40" t="str">
        <f t="shared" si="3"/>
        <v/>
      </c>
      <c r="O15" s="54" t="str">
        <f t="shared" si="4"/>
        <v/>
      </c>
      <c r="P15" s="127"/>
      <c r="Q15" s="63"/>
    </row>
    <row r="16" spans="1:20" ht="18" customHeight="1" x14ac:dyDescent="0.4">
      <c r="A16" s="23">
        <f t="shared" si="5"/>
        <v>46122</v>
      </c>
      <c r="B16" s="94"/>
      <c r="C16" s="44"/>
      <c r="D16" s="48"/>
      <c r="E16" s="40"/>
      <c r="F16" s="110"/>
      <c r="G16" s="54" t="str">
        <f t="shared" si="0"/>
        <v/>
      </c>
      <c r="H16" s="112"/>
      <c r="I16" s="40"/>
      <c r="J16" s="42"/>
      <c r="K16" s="19"/>
      <c r="L16" s="49" t="str">
        <f t="shared" si="1"/>
        <v/>
      </c>
      <c r="M16" s="40" t="str">
        <f t="shared" si="2"/>
        <v/>
      </c>
      <c r="N16" s="40" t="str">
        <f t="shared" si="3"/>
        <v/>
      </c>
      <c r="O16" s="54" t="str">
        <f t="shared" si="4"/>
        <v/>
      </c>
      <c r="P16" s="127"/>
      <c r="Q16" s="63"/>
    </row>
    <row r="17" spans="1:17" ht="18" customHeight="1" x14ac:dyDescent="0.4">
      <c r="A17" s="23">
        <f t="shared" si="5"/>
        <v>46123</v>
      </c>
      <c r="B17" s="94"/>
      <c r="C17" s="44"/>
      <c r="D17" s="48"/>
      <c r="E17" s="40"/>
      <c r="F17" s="110"/>
      <c r="G17" s="54" t="str">
        <f t="shared" si="0"/>
        <v/>
      </c>
      <c r="H17" s="112"/>
      <c r="I17" s="40"/>
      <c r="J17" s="42"/>
      <c r="K17" s="19"/>
      <c r="L17" s="49" t="str">
        <f t="shared" si="1"/>
        <v/>
      </c>
      <c r="M17" s="40" t="str">
        <f t="shared" si="2"/>
        <v/>
      </c>
      <c r="N17" s="40" t="str">
        <f t="shared" si="3"/>
        <v/>
      </c>
      <c r="O17" s="54" t="str">
        <f t="shared" si="4"/>
        <v/>
      </c>
      <c r="P17" s="127"/>
      <c r="Q17" s="63"/>
    </row>
    <row r="18" spans="1:17" ht="18" customHeight="1" x14ac:dyDescent="0.4">
      <c r="A18" s="23">
        <f t="shared" si="5"/>
        <v>46124</v>
      </c>
      <c r="B18" s="94"/>
      <c r="C18" s="44"/>
      <c r="D18" s="48"/>
      <c r="E18" s="40"/>
      <c r="F18" s="110"/>
      <c r="G18" s="54" t="str">
        <f t="shared" si="0"/>
        <v/>
      </c>
      <c r="H18" s="112"/>
      <c r="I18" s="40"/>
      <c r="J18" s="42"/>
      <c r="K18" s="19"/>
      <c r="L18" s="49" t="str">
        <f t="shared" si="1"/>
        <v/>
      </c>
      <c r="M18" s="40" t="str">
        <f t="shared" si="2"/>
        <v/>
      </c>
      <c r="N18" s="40" t="str">
        <f t="shared" si="3"/>
        <v/>
      </c>
      <c r="O18" s="54" t="str">
        <f t="shared" si="4"/>
        <v/>
      </c>
      <c r="P18" s="127"/>
      <c r="Q18" s="63"/>
    </row>
    <row r="19" spans="1:17" ht="18" customHeight="1" x14ac:dyDescent="0.4">
      <c r="A19" s="23">
        <f t="shared" si="5"/>
        <v>46125</v>
      </c>
      <c r="B19" s="94"/>
      <c r="C19" s="44"/>
      <c r="D19" s="48"/>
      <c r="E19" s="40"/>
      <c r="F19" s="110"/>
      <c r="G19" s="54" t="str">
        <f t="shared" si="0"/>
        <v/>
      </c>
      <c r="H19" s="112"/>
      <c r="I19" s="40"/>
      <c r="J19" s="42"/>
      <c r="K19" s="19"/>
      <c r="L19" s="49" t="str">
        <f t="shared" si="1"/>
        <v/>
      </c>
      <c r="M19" s="40" t="str">
        <f t="shared" si="2"/>
        <v/>
      </c>
      <c r="N19" s="40" t="str">
        <f t="shared" si="3"/>
        <v/>
      </c>
      <c r="O19" s="54" t="str">
        <f t="shared" si="4"/>
        <v/>
      </c>
      <c r="P19" s="127"/>
      <c r="Q19" s="63"/>
    </row>
    <row r="20" spans="1:17" ht="18" customHeight="1" x14ac:dyDescent="0.4">
      <c r="A20" s="23">
        <f t="shared" si="5"/>
        <v>46126</v>
      </c>
      <c r="B20" s="94"/>
      <c r="C20" s="44"/>
      <c r="D20" s="48"/>
      <c r="E20" s="40"/>
      <c r="F20" s="110"/>
      <c r="G20" s="54" t="str">
        <f t="shared" si="0"/>
        <v/>
      </c>
      <c r="H20" s="112"/>
      <c r="I20" s="40"/>
      <c r="J20" s="42"/>
      <c r="K20" s="19"/>
      <c r="L20" s="49" t="str">
        <f t="shared" si="1"/>
        <v/>
      </c>
      <c r="M20" s="40" t="str">
        <f t="shared" si="2"/>
        <v/>
      </c>
      <c r="N20" s="40" t="str">
        <f t="shared" si="3"/>
        <v/>
      </c>
      <c r="O20" s="54" t="str">
        <f t="shared" si="4"/>
        <v/>
      </c>
      <c r="P20" s="127"/>
      <c r="Q20" s="63"/>
    </row>
    <row r="21" spans="1:17" ht="18" customHeight="1" x14ac:dyDescent="0.4">
      <c r="A21" s="23">
        <f t="shared" si="5"/>
        <v>46127</v>
      </c>
      <c r="B21" s="94"/>
      <c r="C21" s="44"/>
      <c r="D21" s="48"/>
      <c r="E21" s="40"/>
      <c r="F21" s="110"/>
      <c r="G21" s="54" t="str">
        <f t="shared" si="0"/>
        <v/>
      </c>
      <c r="H21" s="112"/>
      <c r="I21" s="40"/>
      <c r="J21" s="42"/>
      <c r="K21" s="19"/>
      <c r="L21" s="49" t="str">
        <f t="shared" si="1"/>
        <v/>
      </c>
      <c r="M21" s="40" t="str">
        <f t="shared" si="2"/>
        <v/>
      </c>
      <c r="N21" s="40" t="str">
        <f t="shared" si="3"/>
        <v/>
      </c>
      <c r="O21" s="54" t="str">
        <f t="shared" si="4"/>
        <v/>
      </c>
      <c r="P21" s="127"/>
      <c r="Q21" s="63"/>
    </row>
    <row r="22" spans="1:17" ht="18" customHeight="1" x14ac:dyDescent="0.4">
      <c r="A22" s="23">
        <f t="shared" si="5"/>
        <v>46128</v>
      </c>
      <c r="B22" s="94"/>
      <c r="C22" s="44"/>
      <c r="D22" s="48"/>
      <c r="E22" s="40"/>
      <c r="F22" s="110"/>
      <c r="G22" s="54" t="str">
        <f t="shared" si="0"/>
        <v/>
      </c>
      <c r="H22" s="112"/>
      <c r="I22" s="40"/>
      <c r="J22" s="42"/>
      <c r="K22" s="19"/>
      <c r="L22" s="49" t="str">
        <f t="shared" si="1"/>
        <v/>
      </c>
      <c r="M22" s="40" t="str">
        <f t="shared" si="2"/>
        <v/>
      </c>
      <c r="N22" s="40" t="str">
        <f t="shared" si="3"/>
        <v/>
      </c>
      <c r="O22" s="54" t="str">
        <f t="shared" si="4"/>
        <v/>
      </c>
      <c r="P22" s="127"/>
      <c r="Q22" s="63"/>
    </row>
    <row r="23" spans="1:17" ht="18" customHeight="1" x14ac:dyDescent="0.4">
      <c r="A23" s="23">
        <f t="shared" si="5"/>
        <v>46129</v>
      </c>
      <c r="B23" s="94"/>
      <c r="C23" s="44"/>
      <c r="D23" s="48"/>
      <c r="E23" s="40"/>
      <c r="F23" s="110"/>
      <c r="G23" s="54" t="str">
        <f t="shared" si="0"/>
        <v/>
      </c>
      <c r="H23" s="112"/>
      <c r="I23" s="40"/>
      <c r="J23" s="42"/>
      <c r="K23" s="19"/>
      <c r="L23" s="49" t="str">
        <f t="shared" si="1"/>
        <v/>
      </c>
      <c r="M23" s="40" t="str">
        <f t="shared" si="2"/>
        <v/>
      </c>
      <c r="N23" s="40" t="str">
        <f t="shared" si="3"/>
        <v/>
      </c>
      <c r="O23" s="54" t="str">
        <f t="shared" si="4"/>
        <v/>
      </c>
      <c r="P23" s="127"/>
      <c r="Q23" s="63"/>
    </row>
    <row r="24" spans="1:17" ht="18" customHeight="1" x14ac:dyDescent="0.4">
      <c r="A24" s="23">
        <f t="shared" si="5"/>
        <v>46130</v>
      </c>
      <c r="B24" s="94"/>
      <c r="C24" s="44"/>
      <c r="D24" s="48"/>
      <c r="E24" s="40"/>
      <c r="F24" s="110"/>
      <c r="G24" s="54" t="str">
        <f t="shared" si="0"/>
        <v/>
      </c>
      <c r="H24" s="112"/>
      <c r="I24" s="40"/>
      <c r="J24" s="42"/>
      <c r="K24" s="19"/>
      <c r="L24" s="49" t="str">
        <f t="shared" si="1"/>
        <v/>
      </c>
      <c r="M24" s="40" t="str">
        <f t="shared" si="2"/>
        <v/>
      </c>
      <c r="N24" s="40" t="str">
        <f t="shared" si="3"/>
        <v/>
      </c>
      <c r="O24" s="54" t="str">
        <f t="shared" si="4"/>
        <v/>
      </c>
      <c r="P24" s="127"/>
      <c r="Q24" s="63"/>
    </row>
    <row r="25" spans="1:17" ht="18" customHeight="1" x14ac:dyDescent="0.4">
      <c r="A25" s="23">
        <f t="shared" si="5"/>
        <v>46131</v>
      </c>
      <c r="B25" s="94"/>
      <c r="C25" s="44"/>
      <c r="D25" s="48"/>
      <c r="E25" s="40"/>
      <c r="F25" s="110"/>
      <c r="G25" s="54" t="str">
        <f t="shared" si="0"/>
        <v/>
      </c>
      <c r="H25" s="112"/>
      <c r="I25" s="40"/>
      <c r="J25" s="42"/>
      <c r="K25" s="19"/>
      <c r="L25" s="49" t="str">
        <f t="shared" si="1"/>
        <v/>
      </c>
      <c r="M25" s="40" t="str">
        <f t="shared" si="2"/>
        <v/>
      </c>
      <c r="N25" s="40" t="str">
        <f t="shared" si="3"/>
        <v/>
      </c>
      <c r="O25" s="54" t="str">
        <f t="shared" si="4"/>
        <v/>
      </c>
      <c r="P25" s="127"/>
      <c r="Q25" s="63"/>
    </row>
    <row r="26" spans="1:17" ht="18" customHeight="1" x14ac:dyDescent="0.4">
      <c r="A26" s="23">
        <f t="shared" si="5"/>
        <v>46132</v>
      </c>
      <c r="B26" s="94"/>
      <c r="C26" s="44"/>
      <c r="D26" s="48"/>
      <c r="E26" s="40"/>
      <c r="F26" s="110"/>
      <c r="G26" s="54" t="str">
        <f t="shared" si="0"/>
        <v/>
      </c>
      <c r="H26" s="112"/>
      <c r="I26" s="40"/>
      <c r="J26" s="42"/>
      <c r="K26" s="19"/>
      <c r="L26" s="49" t="str">
        <f t="shared" si="1"/>
        <v/>
      </c>
      <c r="M26" s="40" t="str">
        <f t="shared" si="2"/>
        <v/>
      </c>
      <c r="N26" s="40" t="str">
        <f t="shared" si="3"/>
        <v/>
      </c>
      <c r="O26" s="54" t="str">
        <f t="shared" si="4"/>
        <v/>
      </c>
      <c r="P26" s="127"/>
      <c r="Q26" s="63"/>
    </row>
    <row r="27" spans="1:17" ht="18" customHeight="1" x14ac:dyDescent="0.4">
      <c r="A27" s="23">
        <f t="shared" si="5"/>
        <v>46133</v>
      </c>
      <c r="B27" s="94"/>
      <c r="C27" s="44"/>
      <c r="D27" s="48"/>
      <c r="E27" s="40"/>
      <c r="F27" s="110"/>
      <c r="G27" s="54" t="str">
        <f t="shared" si="0"/>
        <v/>
      </c>
      <c r="H27" s="112"/>
      <c r="I27" s="40"/>
      <c r="J27" s="42"/>
      <c r="K27" s="19"/>
      <c r="L27" s="49" t="str">
        <f t="shared" si="1"/>
        <v/>
      </c>
      <c r="M27" s="40" t="str">
        <f t="shared" si="2"/>
        <v/>
      </c>
      <c r="N27" s="40" t="str">
        <f t="shared" si="3"/>
        <v/>
      </c>
      <c r="O27" s="54" t="str">
        <f t="shared" si="4"/>
        <v/>
      </c>
      <c r="P27" s="127"/>
      <c r="Q27" s="63"/>
    </row>
    <row r="28" spans="1:17" ht="18" customHeight="1" x14ac:dyDescent="0.4">
      <c r="A28" s="23">
        <f t="shared" si="5"/>
        <v>46134</v>
      </c>
      <c r="B28" s="94"/>
      <c r="C28" s="44"/>
      <c r="D28" s="48"/>
      <c r="E28" s="40"/>
      <c r="F28" s="110"/>
      <c r="G28" s="54" t="str">
        <f t="shared" si="0"/>
        <v/>
      </c>
      <c r="H28" s="112"/>
      <c r="I28" s="40"/>
      <c r="J28" s="42"/>
      <c r="K28" s="19"/>
      <c r="L28" s="49" t="str">
        <f t="shared" si="1"/>
        <v/>
      </c>
      <c r="M28" s="40" t="str">
        <f t="shared" si="2"/>
        <v/>
      </c>
      <c r="N28" s="40" t="str">
        <f t="shared" si="3"/>
        <v/>
      </c>
      <c r="O28" s="54" t="str">
        <f t="shared" si="4"/>
        <v/>
      </c>
      <c r="P28" s="127"/>
      <c r="Q28" s="63"/>
    </row>
    <row r="29" spans="1:17" ht="18" customHeight="1" x14ac:dyDescent="0.4">
      <c r="A29" s="23">
        <f t="shared" si="5"/>
        <v>46135</v>
      </c>
      <c r="B29" s="94"/>
      <c r="C29" s="44"/>
      <c r="D29" s="48"/>
      <c r="E29" s="40"/>
      <c r="F29" s="110"/>
      <c r="G29" s="54" t="str">
        <f t="shared" si="0"/>
        <v/>
      </c>
      <c r="H29" s="112"/>
      <c r="I29" s="40"/>
      <c r="J29" s="42"/>
      <c r="K29" s="19"/>
      <c r="L29" s="49" t="str">
        <f t="shared" si="1"/>
        <v/>
      </c>
      <c r="M29" s="40" t="str">
        <f t="shared" si="2"/>
        <v/>
      </c>
      <c r="N29" s="40" t="str">
        <f t="shared" si="3"/>
        <v/>
      </c>
      <c r="O29" s="54" t="str">
        <f t="shared" si="4"/>
        <v/>
      </c>
      <c r="P29" s="127"/>
      <c r="Q29" s="63"/>
    </row>
    <row r="30" spans="1:17" ht="18" customHeight="1" x14ac:dyDescent="0.4">
      <c r="A30" s="23">
        <f t="shared" si="5"/>
        <v>46136</v>
      </c>
      <c r="B30" s="94"/>
      <c r="C30" s="44"/>
      <c r="D30" s="48"/>
      <c r="E30" s="40"/>
      <c r="F30" s="110"/>
      <c r="G30" s="54" t="str">
        <f t="shared" si="0"/>
        <v/>
      </c>
      <c r="H30" s="112"/>
      <c r="I30" s="40"/>
      <c r="J30" s="42"/>
      <c r="K30" s="19"/>
      <c r="L30" s="49" t="str">
        <f t="shared" si="1"/>
        <v/>
      </c>
      <c r="M30" s="40" t="str">
        <f t="shared" si="2"/>
        <v/>
      </c>
      <c r="N30" s="40" t="str">
        <f t="shared" si="3"/>
        <v/>
      </c>
      <c r="O30" s="54" t="str">
        <f t="shared" si="4"/>
        <v/>
      </c>
      <c r="P30" s="127"/>
      <c r="Q30" s="63"/>
    </row>
    <row r="31" spans="1:17" ht="18" customHeight="1" x14ac:dyDescent="0.4">
      <c r="A31" s="23">
        <f t="shared" si="5"/>
        <v>46137</v>
      </c>
      <c r="B31" s="94"/>
      <c r="C31" s="44"/>
      <c r="D31" s="48"/>
      <c r="E31" s="40"/>
      <c r="F31" s="110"/>
      <c r="G31" s="54" t="str">
        <f t="shared" si="0"/>
        <v/>
      </c>
      <c r="H31" s="112"/>
      <c r="I31" s="40"/>
      <c r="J31" s="42"/>
      <c r="K31" s="19"/>
      <c r="L31" s="49" t="str">
        <f t="shared" si="1"/>
        <v/>
      </c>
      <c r="M31" s="40" t="str">
        <f t="shared" si="2"/>
        <v/>
      </c>
      <c r="N31" s="40" t="str">
        <f t="shared" si="3"/>
        <v/>
      </c>
      <c r="O31" s="54" t="str">
        <f t="shared" si="4"/>
        <v/>
      </c>
      <c r="P31" s="127"/>
      <c r="Q31" s="63"/>
    </row>
    <row r="32" spans="1:17" ht="18" customHeight="1" x14ac:dyDescent="0.4">
      <c r="A32" s="23">
        <f t="shared" si="5"/>
        <v>46138</v>
      </c>
      <c r="B32" s="94"/>
      <c r="C32" s="44"/>
      <c r="D32" s="48"/>
      <c r="E32" s="40"/>
      <c r="F32" s="110"/>
      <c r="G32" s="54" t="str">
        <f t="shared" si="0"/>
        <v/>
      </c>
      <c r="H32" s="112"/>
      <c r="I32" s="40"/>
      <c r="J32" s="42"/>
      <c r="K32" s="19"/>
      <c r="L32" s="49" t="str">
        <f t="shared" si="1"/>
        <v/>
      </c>
      <c r="M32" s="40" t="str">
        <f t="shared" si="2"/>
        <v/>
      </c>
      <c r="N32" s="40" t="str">
        <f t="shared" si="3"/>
        <v/>
      </c>
      <c r="O32" s="54" t="str">
        <f t="shared" si="4"/>
        <v/>
      </c>
      <c r="P32" s="127"/>
      <c r="Q32" s="63"/>
    </row>
    <row r="33" spans="1:17" ht="18" customHeight="1" x14ac:dyDescent="0.4">
      <c r="A33" s="23">
        <f t="shared" si="5"/>
        <v>46139</v>
      </c>
      <c r="B33" s="94"/>
      <c r="C33" s="44"/>
      <c r="D33" s="48"/>
      <c r="E33" s="40"/>
      <c r="F33" s="110"/>
      <c r="G33" s="54" t="str">
        <f t="shared" si="0"/>
        <v/>
      </c>
      <c r="H33" s="112"/>
      <c r="I33" s="40"/>
      <c r="J33" s="42"/>
      <c r="K33" s="19"/>
      <c r="L33" s="49" t="str">
        <f t="shared" si="1"/>
        <v/>
      </c>
      <c r="M33" s="40" t="str">
        <f t="shared" si="2"/>
        <v/>
      </c>
      <c r="N33" s="40" t="str">
        <f t="shared" si="3"/>
        <v/>
      </c>
      <c r="O33" s="54" t="str">
        <f t="shared" si="4"/>
        <v/>
      </c>
      <c r="P33" s="127"/>
      <c r="Q33" s="63"/>
    </row>
    <row r="34" spans="1:17" ht="18" customHeight="1" x14ac:dyDescent="0.4">
      <c r="A34" s="23">
        <f t="shared" si="5"/>
        <v>46140</v>
      </c>
      <c r="B34" s="94"/>
      <c r="C34" s="44"/>
      <c r="D34" s="48"/>
      <c r="E34" s="40"/>
      <c r="F34" s="110"/>
      <c r="G34" s="54" t="str">
        <f t="shared" si="0"/>
        <v/>
      </c>
      <c r="H34" s="112"/>
      <c r="I34" s="40"/>
      <c r="J34" s="42"/>
      <c r="K34" s="19"/>
      <c r="L34" s="49" t="str">
        <f t="shared" si="1"/>
        <v/>
      </c>
      <c r="M34" s="40" t="str">
        <f t="shared" si="2"/>
        <v/>
      </c>
      <c r="N34" s="40" t="str">
        <f t="shared" si="3"/>
        <v/>
      </c>
      <c r="O34" s="54" t="str">
        <f t="shared" si="4"/>
        <v/>
      </c>
      <c r="P34" s="127"/>
      <c r="Q34" s="63"/>
    </row>
    <row r="35" spans="1:17" ht="18" customHeight="1" x14ac:dyDescent="0.4">
      <c r="A35" s="23">
        <f t="shared" si="5"/>
        <v>46141</v>
      </c>
      <c r="B35" s="94"/>
      <c r="C35" s="44"/>
      <c r="D35" s="48"/>
      <c r="E35" s="40"/>
      <c r="F35" s="110"/>
      <c r="G35" s="54" t="str">
        <f t="shared" si="0"/>
        <v/>
      </c>
      <c r="H35" s="112"/>
      <c r="I35" s="40"/>
      <c r="J35" s="42"/>
      <c r="K35" s="19"/>
      <c r="L35" s="49" t="str">
        <f t="shared" si="1"/>
        <v/>
      </c>
      <c r="M35" s="40" t="str">
        <f t="shared" si="2"/>
        <v/>
      </c>
      <c r="N35" s="40" t="str">
        <f t="shared" si="3"/>
        <v/>
      </c>
      <c r="O35" s="54" t="str">
        <f t="shared" si="4"/>
        <v/>
      </c>
      <c r="P35" s="127"/>
      <c r="Q35" s="63"/>
    </row>
    <row r="36" spans="1:17" ht="18" customHeight="1" x14ac:dyDescent="0.4">
      <c r="A36" s="23">
        <f t="shared" si="5"/>
        <v>46142</v>
      </c>
      <c r="B36" s="94"/>
      <c r="C36" s="44"/>
      <c r="D36" s="48"/>
      <c r="E36" s="40"/>
      <c r="F36" s="110"/>
      <c r="G36" s="54" t="str">
        <f t="shared" si="0"/>
        <v/>
      </c>
      <c r="H36" s="112"/>
      <c r="I36" s="40"/>
      <c r="J36" s="42"/>
      <c r="K36" s="19"/>
      <c r="L36" s="49" t="str">
        <f t="shared" si="1"/>
        <v/>
      </c>
      <c r="M36" s="40" t="str">
        <f t="shared" si="2"/>
        <v/>
      </c>
      <c r="N36" s="40" t="str">
        <f t="shared" si="3"/>
        <v/>
      </c>
      <c r="O36" s="54" t="str">
        <f t="shared" si="4"/>
        <v/>
      </c>
      <c r="P36" s="127"/>
      <c r="Q36" s="63"/>
    </row>
    <row r="37" spans="1:17" ht="18" customHeight="1" thickBot="1" x14ac:dyDescent="0.45">
      <c r="A37" s="24">
        <f t="shared" si="5"/>
        <v>46143</v>
      </c>
      <c r="B37" s="95"/>
      <c r="C37" s="45"/>
      <c r="D37" s="119"/>
      <c r="E37" s="46"/>
      <c r="F37" s="111"/>
      <c r="G37" s="55" t="str">
        <f t="shared" si="0"/>
        <v/>
      </c>
      <c r="H37" s="113"/>
      <c r="I37" s="46"/>
      <c r="J37" s="47"/>
      <c r="K37" s="19"/>
      <c r="L37" s="50" t="str">
        <f t="shared" si="1"/>
        <v/>
      </c>
      <c r="M37" s="46" t="str">
        <f t="shared" si="2"/>
        <v/>
      </c>
      <c r="N37" s="46" t="str">
        <f t="shared" si="3"/>
        <v/>
      </c>
      <c r="O37" s="55" t="str">
        <f t="shared" si="4"/>
        <v/>
      </c>
      <c r="P37" s="128"/>
      <c r="Q37" s="33" t="s">
        <v>69</v>
      </c>
    </row>
    <row r="38" spans="1:17" ht="16.5" thickBot="1" x14ac:dyDescent="0.45">
      <c r="A38" s="7" t="s">
        <v>17</v>
      </c>
      <c r="B38" s="96"/>
      <c r="C38" s="13" t="s">
        <v>18</v>
      </c>
      <c r="D38" s="51">
        <f>COUNTIF($D$7:$D$37,C38)</f>
        <v>0</v>
      </c>
      <c r="G38" s="144">
        <f>SUM(G7:G37)-SUMIFS(G7:G37,D7:D37,"休養日")</f>
        <v>0</v>
      </c>
      <c r="K38" s="13" t="s">
        <v>18</v>
      </c>
      <c r="L38" s="51">
        <f>COUNTIF($L$7:$L$37,K38)</f>
        <v>0</v>
      </c>
      <c r="O38" s="144">
        <f>SUM(O7:O37)-SUMIFS(O7:O37,L7:L37,"休養日")</f>
        <v>0</v>
      </c>
    </row>
    <row r="39" spans="1:17" x14ac:dyDescent="0.4">
      <c r="B39" s="96"/>
      <c r="C39" s="13" t="s">
        <v>63</v>
      </c>
      <c r="D39" s="35">
        <f t="shared" ref="D39:D42" si="6">COUNTIF($D$7:$D$37,C39)</f>
        <v>0</v>
      </c>
      <c r="K39" s="13" t="s">
        <v>63</v>
      </c>
      <c r="L39" s="35">
        <f t="shared" ref="L39:L42" si="7">COUNTIF($L$7:$L$37,K39)</f>
        <v>0</v>
      </c>
    </row>
    <row r="40" spans="1:17" x14ac:dyDescent="0.4">
      <c r="B40" s="96"/>
      <c r="C40" s="13" t="s">
        <v>31</v>
      </c>
      <c r="D40" s="35">
        <f t="shared" si="6"/>
        <v>0</v>
      </c>
      <c r="K40" s="13" t="s">
        <v>31</v>
      </c>
      <c r="L40" s="35">
        <f t="shared" si="7"/>
        <v>0</v>
      </c>
    </row>
    <row r="41" spans="1:17" ht="16.5" thickBot="1" x14ac:dyDescent="0.45">
      <c r="B41" s="96"/>
      <c r="C41" s="13" t="s">
        <v>45</v>
      </c>
      <c r="D41" s="52">
        <f t="shared" si="6"/>
        <v>0</v>
      </c>
      <c r="K41" s="13" t="s">
        <v>45</v>
      </c>
      <c r="L41" s="52">
        <f t="shared" si="7"/>
        <v>0</v>
      </c>
    </row>
    <row r="42" spans="1:17" ht="16.5" thickBot="1" x14ac:dyDescent="0.45">
      <c r="B42" s="96"/>
      <c r="C42" s="13" t="s">
        <v>19</v>
      </c>
      <c r="D42" s="53">
        <f t="shared" si="6"/>
        <v>0</v>
      </c>
      <c r="K42" s="13" t="s">
        <v>19</v>
      </c>
      <c r="L42" s="53">
        <f t="shared" si="7"/>
        <v>0</v>
      </c>
    </row>
    <row r="43" spans="1:17" ht="16.5" thickBot="1" x14ac:dyDescent="0.45">
      <c r="B43" s="97"/>
      <c r="C43" s="30" t="s">
        <v>37</v>
      </c>
      <c r="D43" s="25">
        <f>COUNTIFS($C$7:$C$37,"休業日",$D$7:$D$37,"休養日")</f>
        <v>0</v>
      </c>
      <c r="K43" s="30" t="s">
        <v>37</v>
      </c>
      <c r="L43" s="25">
        <f>COUNTIFS($C$7:$C$37,"休業日",$L$7:$L$37,"休養日")</f>
        <v>0</v>
      </c>
    </row>
    <row r="45" spans="1:17" x14ac:dyDescent="0.4">
      <c r="B45" s="98"/>
      <c r="C45" s="7"/>
      <c r="K45" s="14"/>
      <c r="L45" s="14"/>
      <c r="M45" s="14"/>
      <c r="N45" s="14"/>
      <c r="O45" s="14"/>
      <c r="P45" s="15"/>
      <c r="Q45" s="91"/>
    </row>
  </sheetData>
  <mergeCells count="8">
    <mergeCell ref="L5:O5"/>
    <mergeCell ref="D2:D3"/>
    <mergeCell ref="E2:F2"/>
    <mergeCell ref="H2:J2"/>
    <mergeCell ref="E3:F3"/>
    <mergeCell ref="H3:J3"/>
    <mergeCell ref="D5:G5"/>
    <mergeCell ref="H5:J5"/>
  </mergeCells>
  <phoneticPr fontId="1"/>
  <conditionalFormatting sqref="A7:A37">
    <cfRule type="expression" dxfId="827" priority="68">
      <formula>WEEKDAY(A7)=7</formula>
    </cfRule>
    <cfRule type="expression" dxfId="826" priority="69">
      <formula>WEEKDAY(A7)=1</formula>
    </cfRule>
  </conditionalFormatting>
  <conditionalFormatting sqref="D7:D37">
    <cfRule type="expression" dxfId="825" priority="48">
      <formula>MONTH(A7)&lt;&gt;$A$3</formula>
    </cfRule>
    <cfRule type="expression" dxfId="824" priority="65">
      <formula>WEEKDAY(A7)=7</formula>
    </cfRule>
    <cfRule type="expression" dxfId="823" priority="66">
      <formula>WEEKDAY(A7)=1</formula>
    </cfRule>
  </conditionalFormatting>
  <conditionalFormatting sqref="E7:E37">
    <cfRule type="expression" dxfId="822" priority="47">
      <formula>MONTH(A7)&lt;&gt;$A$3</formula>
    </cfRule>
    <cfRule type="expression" dxfId="821" priority="62">
      <formula>WEEKDAY(A7)=7</formula>
    </cfRule>
    <cfRule type="expression" dxfId="820" priority="63">
      <formula>WEEKDAY(A7)=1</formula>
    </cfRule>
  </conditionalFormatting>
  <conditionalFormatting sqref="F7:F37">
    <cfRule type="expression" dxfId="819" priority="46">
      <formula>MONTH(A7)&lt;&gt;$A$3</formula>
    </cfRule>
    <cfRule type="expression" dxfId="818" priority="60">
      <formula>WEEKDAY(A7)=7</formula>
    </cfRule>
    <cfRule type="expression" dxfId="817" priority="61">
      <formula>WEEKDAY(A7)=1</formula>
    </cfRule>
  </conditionalFormatting>
  <conditionalFormatting sqref="I7:I37">
    <cfRule type="expression" dxfId="816" priority="45">
      <formula>MONTH(A7)&lt;&gt;$A$3</formula>
    </cfRule>
    <cfRule type="expression" dxfId="815" priority="57">
      <formula>WEEKDAY(A7)=7</formula>
    </cfRule>
    <cfRule type="expression" dxfId="814" priority="58">
      <formula>WEEKDAY(A7)=1</formula>
    </cfRule>
  </conditionalFormatting>
  <conditionalFormatting sqref="P7:P37">
    <cfRule type="expression" dxfId="813" priority="44">
      <formula>MONTH(A7)&lt;&gt;$A$3</formula>
    </cfRule>
    <cfRule type="expression" dxfId="812" priority="54">
      <formula>WEEKDAY(A7)=7</formula>
    </cfRule>
    <cfRule type="expression" dxfId="811" priority="55">
      <formula>WEEKDAY(A7)=1</formula>
    </cfRule>
  </conditionalFormatting>
  <conditionalFormatting sqref="Q7:Q37">
    <cfRule type="expression" dxfId="810" priority="43">
      <formula>MONTH(A7)&lt;&gt;$A$3</formula>
    </cfRule>
    <cfRule type="expression" dxfId="809" priority="51">
      <formula>WEEKDAY(A7)=7</formula>
    </cfRule>
    <cfRule type="expression" dxfId="808" priority="52">
      <formula>WEEKDAY(A7)=1</formula>
    </cfRule>
  </conditionalFormatting>
  <conditionalFormatting sqref="A7:A37">
    <cfRule type="expression" dxfId="807" priority="49">
      <formula>MONTH(A7)&lt;&gt;$A$3</formula>
    </cfRule>
  </conditionalFormatting>
  <conditionalFormatting sqref="H7:H37">
    <cfRule type="expression" dxfId="806" priority="25">
      <formula>MONTH(A7)&lt;&gt;$A$3</formula>
    </cfRule>
    <cfRule type="expression" dxfId="805" priority="41">
      <formula>WEEKDAY(A7)=7</formula>
    </cfRule>
    <cfRule type="expression" dxfId="804" priority="42">
      <formula>WEEKDAY(A7)=1</formula>
    </cfRule>
  </conditionalFormatting>
  <conditionalFormatting sqref="B7:B37">
    <cfRule type="expression" dxfId="803" priority="26">
      <formula>MONTH(A7)&lt;&gt;$A$3</formula>
    </cfRule>
    <cfRule type="expression" dxfId="802" priority="39">
      <formula>WEEKDAY(A7)=7</formula>
    </cfRule>
    <cfRule type="expression" dxfId="801" priority="40">
      <formula>WEEKDAY(A7)=1</formula>
    </cfRule>
  </conditionalFormatting>
  <conditionalFormatting sqref="L7:L37">
    <cfRule type="expression" dxfId="800" priority="24">
      <formula>MONTH(A7)&lt;&gt;$A$3</formula>
    </cfRule>
    <cfRule type="expression" dxfId="799" priority="35">
      <formula>WEEKDAY(A7)=7</formula>
    </cfRule>
    <cfRule type="expression" dxfId="798" priority="36">
      <formula>WEEKDAY(A7)=1</formula>
    </cfRule>
  </conditionalFormatting>
  <conditionalFormatting sqref="M7:M37">
    <cfRule type="expression" dxfId="797" priority="23">
      <formula>MONTH(A7)&lt;&gt;$A$3</formula>
    </cfRule>
    <cfRule type="expression" dxfId="796" priority="32">
      <formula>WEEKDAY(A7)=7</formula>
    </cfRule>
    <cfRule type="expression" dxfId="795" priority="33">
      <formula>WEEKDAY(A7)=1</formula>
    </cfRule>
  </conditionalFormatting>
  <conditionalFormatting sqref="N7:N37">
    <cfRule type="expression" dxfId="794" priority="22">
      <formula>MONTH(A7)&lt;&gt;$A$3</formula>
    </cfRule>
    <cfRule type="expression" dxfId="793" priority="29">
      <formula>WEEKDAY(A7)=7</formula>
    </cfRule>
    <cfRule type="expression" dxfId="792" priority="30">
      <formula>WEEKDAY(A7)=1</formula>
    </cfRule>
  </conditionalFormatting>
  <conditionalFormatting sqref="G7:G37">
    <cfRule type="expression" dxfId="791" priority="2">
      <formula>IF(AND(C7="休業日",D7="練習",G7&gt;0.1666668),TRUE,IF(AND(C7="",D7="練習",G7&gt;0.0833334),TRUE,FALSE))</formula>
    </cfRule>
    <cfRule type="expression" dxfId="790" priority="10">
      <formula>MONTH(A7)&lt;&gt;$A$3</formula>
    </cfRule>
    <cfRule type="expression" dxfId="789" priority="20">
      <formula>WEEKDAY(A7)=7</formula>
    </cfRule>
    <cfRule type="expression" dxfId="788" priority="21">
      <formula>WEEKDAY(A7)=1</formula>
    </cfRule>
  </conditionalFormatting>
  <conditionalFormatting sqref="J7:J37">
    <cfRule type="expression" dxfId="787" priority="11">
      <formula>MONTH(A7)&lt;&gt;$A$3</formula>
    </cfRule>
    <cfRule type="expression" dxfId="786" priority="17">
      <formula>WEEKDAY(A7)=7</formula>
    </cfRule>
    <cfRule type="expression" dxfId="785" priority="18">
      <formula>WEEKDAY(A7)=1</formula>
    </cfRule>
  </conditionalFormatting>
  <conditionalFormatting sqref="O7:O37">
    <cfRule type="expression" dxfId="784" priority="1">
      <formula>IF(AND(C7="休業日",L7="練習",O7&gt;0.1666668),TRUE,IF(AND(C7="",L7="練習",O7&gt;0.0833334),TRUE,FALSE))</formula>
    </cfRule>
    <cfRule type="expression" dxfId="783" priority="12">
      <formula>MONTH(A7)&lt;&gt;$A$3</formula>
    </cfRule>
    <cfRule type="expression" dxfId="782" priority="14">
      <formula>WEEKDAY(A7)=7</formula>
    </cfRule>
    <cfRule type="expression" dxfId="781" priority="15">
      <formula>WEEKDAY(A7)=1</formula>
    </cfRule>
  </conditionalFormatting>
  <conditionalFormatting sqref="D7:G37">
    <cfRule type="expression" dxfId="780" priority="9">
      <formula>$D7="休養日"</formula>
    </cfRule>
  </conditionalFormatting>
  <conditionalFormatting sqref="H7:J37">
    <cfRule type="expression" dxfId="779" priority="8">
      <formula>$H7="休養日"</formula>
    </cfRule>
  </conditionalFormatting>
  <conditionalFormatting sqref="L7:O37">
    <cfRule type="expression" dxfId="778" priority="7">
      <formula>$L7="休養日"</formula>
    </cfRule>
  </conditionalFormatting>
  <conditionalFormatting sqref="C7:C37">
    <cfRule type="expression" dxfId="777" priority="4">
      <formula>MONTH(A7)&lt;&gt;$A$3</formula>
    </cfRule>
    <cfRule type="expression" dxfId="776" priority="5">
      <formula>WEEKDAY(A7)=7</formula>
    </cfRule>
    <cfRule type="expression" dxfId="775" priority="6">
      <formula>WEEKDAY(A7)=1</formula>
    </cfRule>
  </conditionalFormatting>
  <dataValidations count="6">
    <dataValidation type="custom" showInputMessage="1" showErrorMessage="1" sqref="E7:F37" xr:uid="{7677CDBC-0437-4466-AA3D-6881E0125996}">
      <formula1>IF(OR($D7="休養日",$D7=""),FALSE,IF(E7&gt;=2400,FALSE,IF(MOD(E7,100)&gt;=60,FALSE,TRUE)))</formula1>
    </dataValidation>
    <dataValidation type="list" allowBlank="1" showInputMessage="1" showErrorMessage="1" sqref="C7:C37" xr:uid="{A0A69CDD-2C24-4639-8787-7E981523C3D8}">
      <formula1>"休業日,　"</formula1>
    </dataValidation>
    <dataValidation type="custom" allowBlank="1" showInputMessage="1" showErrorMessage="1" sqref="M7:O37" xr:uid="{F86B535C-3AC1-42C0-8D88-FD283BAE0A01}">
      <formula1>IF($L7="休養日",FALSE,TRUE)</formula1>
    </dataValidation>
    <dataValidation type="custom" showInputMessage="1" showErrorMessage="1" sqref="I7:J37" xr:uid="{59D63370-8D8A-44D0-85E6-B315979D5DE4}">
      <formula1>IF($H7="休養日",FALSE,IF(I7&gt;=2400,FALSE,IF(MOD(I7,100)&gt;=60,FALSE,TRUE)))</formula1>
    </dataValidation>
    <dataValidation type="custom" allowBlank="1" showInputMessage="1" showErrorMessage="1" sqref="G7:G37" xr:uid="{966C14EB-8A03-43A4-AAF2-AD256CF062D4}">
      <formula1>IF($D7="休養日",FALSE,TRUE)</formula1>
    </dataValidation>
    <dataValidation type="list" allowBlank="1" showInputMessage="1" showErrorMessage="1" sqref="H7:H37 D7:D37" xr:uid="{8BBBA5DE-44D0-4722-AE9A-0FC3A99A79F0}">
      <formula1>"練習,練習試合等,公式戦,その他,休養日"</formula1>
    </dataValidation>
  </dataValidations>
  <pageMargins left="0.70866141732283472" right="0.70866141732283472" top="0.55118110236220474" bottom="0.55118110236220474" header="0.31496062992125984" footer="0.31496062992125984"/>
  <pageSetup paperSize="9" scale="6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43257625-B0FF-4F9F-A0E7-65F79F927F28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E7:E37</xm:sqref>
        </x14:conditionalFormatting>
        <x14:conditionalFormatting xmlns:xm="http://schemas.microsoft.com/office/excel/2006/main">
          <x14:cfRule type="expression" priority="67" id="{1F566FF6-BB6D-40CE-BE57-45493D071560}">
            <xm:f>COUNTIF('祝日（4月～12月）'!$B$2:$B$21,$A7)=1</xm:f>
            <x14:dxf>
              <font>
                <b/>
                <i val="0"/>
                <color rgb="FFFF0000"/>
              </font>
              <fill>
                <patternFill>
                  <bgColor rgb="FFFFCCFF"/>
                </patternFill>
              </fill>
            </x14:dxf>
          </x14:cfRule>
          <xm:sqref>A7:A37</xm:sqref>
        </x14:conditionalFormatting>
        <x14:conditionalFormatting xmlns:xm="http://schemas.microsoft.com/office/excel/2006/main">
          <x14:cfRule type="expression" priority="64" id="{957EE00A-C598-4DBF-A5B9-C5C6640237F4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xpression" priority="59" id="{7443BB95-AD12-4337-B401-19AE2FBF7396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F7:F37</xm:sqref>
        </x14:conditionalFormatting>
        <x14:conditionalFormatting xmlns:xm="http://schemas.microsoft.com/office/excel/2006/main">
          <x14:cfRule type="expression" priority="56" id="{89612FF2-0A53-46F6-84FF-D7B82756F85D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I7:I37</xm:sqref>
        </x14:conditionalFormatting>
        <x14:conditionalFormatting xmlns:xm="http://schemas.microsoft.com/office/excel/2006/main">
          <x14:cfRule type="expression" priority="53" id="{8A47C5D5-46CF-4CB3-9B25-8EE66D5B1764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P7:P37</xm:sqref>
        </x14:conditionalFormatting>
        <x14:conditionalFormatting xmlns:xm="http://schemas.microsoft.com/office/excel/2006/main">
          <x14:cfRule type="expression" priority="50" id="{B6CEEB3A-FC73-4808-805E-6264D697DCFD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Q7:Q37</xm:sqref>
        </x14:conditionalFormatting>
        <x14:conditionalFormatting xmlns:xm="http://schemas.microsoft.com/office/excel/2006/main">
          <x14:cfRule type="expression" priority="37" id="{ED461309-F35D-41E0-88E4-B4DC78DA8EA6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H7:H37</xm:sqref>
        </x14:conditionalFormatting>
        <x14:conditionalFormatting xmlns:xm="http://schemas.microsoft.com/office/excel/2006/main">
          <x14:cfRule type="expression" priority="38" id="{9943B390-AF87-4301-8FC5-05F4800D4671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B7:B37</xm:sqref>
        </x14:conditionalFormatting>
        <x14:conditionalFormatting xmlns:xm="http://schemas.microsoft.com/office/excel/2006/main">
          <x14:cfRule type="expression" priority="34" id="{C9A1B3BC-6ECB-4103-8635-BFBD53AE4C22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L7:L37</xm:sqref>
        </x14:conditionalFormatting>
        <x14:conditionalFormatting xmlns:xm="http://schemas.microsoft.com/office/excel/2006/main">
          <x14:cfRule type="expression" priority="31" id="{49C50F15-1DC8-4741-B20A-72209CFF215C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M7:M37</xm:sqref>
        </x14:conditionalFormatting>
        <x14:conditionalFormatting xmlns:xm="http://schemas.microsoft.com/office/excel/2006/main">
          <x14:cfRule type="expression" priority="28" id="{53922306-0F65-40A6-8F35-9D0BD1CEA87B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N7:N37</xm:sqref>
        </x14:conditionalFormatting>
        <x14:conditionalFormatting xmlns:xm="http://schemas.microsoft.com/office/excel/2006/main">
          <x14:cfRule type="expression" priority="19" id="{6E81FC44-200E-4FFE-821F-10DC8DAEAF59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G7:G37</xm:sqref>
        </x14:conditionalFormatting>
        <x14:conditionalFormatting xmlns:xm="http://schemas.microsoft.com/office/excel/2006/main">
          <x14:cfRule type="expression" priority="16" id="{50E48458-9DC4-4256-8396-8943651FA34A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J7:J37</xm:sqref>
        </x14:conditionalFormatting>
        <x14:conditionalFormatting xmlns:xm="http://schemas.microsoft.com/office/excel/2006/main">
          <x14:cfRule type="expression" priority="13" id="{77DA35D5-CDC5-4C3D-B356-1D426084571D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O7:O37</xm:sqref>
        </x14:conditionalFormatting>
        <x14:conditionalFormatting xmlns:xm="http://schemas.microsoft.com/office/excel/2006/main">
          <x14:cfRule type="expression" priority="3" id="{E248A63E-A55A-4716-A0D0-E64704C9DEDA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C7:C37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F846F-3616-4FC8-A3B3-E0FFD3BE8F1B}">
  <sheetPr>
    <pageSetUpPr fitToPage="1"/>
  </sheetPr>
  <dimension ref="A1:T45"/>
  <sheetViews>
    <sheetView view="pageBreakPreview" zoomScale="70" zoomScaleNormal="100" zoomScaleSheetLayoutView="70" workbookViewId="0">
      <selection activeCell="B7" sqref="B7"/>
    </sheetView>
  </sheetViews>
  <sheetFormatPr defaultColWidth="8.75" defaultRowHeight="15.75" x14ac:dyDescent="0.4"/>
  <cols>
    <col min="1" max="1" width="8.75" style="6" customWidth="1"/>
    <col min="2" max="2" width="20.75" style="89" customWidth="1"/>
    <col min="3" max="3" width="8.125" style="6" customWidth="1"/>
    <col min="4" max="4" width="10.75" style="6" customWidth="1"/>
    <col min="5" max="7" width="8.75" style="6" customWidth="1"/>
    <col min="8" max="8" width="10.75" style="6" customWidth="1"/>
    <col min="9" max="10" width="8.75" style="6" customWidth="1"/>
    <col min="11" max="11" width="8.75" style="6"/>
    <col min="12" max="12" width="10.75" style="6" customWidth="1"/>
    <col min="13" max="15" width="8.75" style="6"/>
    <col min="16" max="16" width="12.875" style="6" customWidth="1"/>
    <col min="17" max="17" width="23.75" style="89" customWidth="1"/>
    <col min="18" max="19" width="8.75" style="6"/>
    <col min="20" max="20" width="12.75" style="6" customWidth="1"/>
    <col min="21" max="21" width="18.25" style="6" customWidth="1"/>
    <col min="22" max="22" width="20.125" style="6" customWidth="1"/>
    <col min="23" max="16384" width="8.75" style="6"/>
  </cols>
  <sheetData>
    <row r="1" spans="1:20" ht="20.25" thickBot="1" x14ac:dyDescent="0.45">
      <c r="A1" s="32" t="s">
        <v>41</v>
      </c>
    </row>
    <row r="2" spans="1:20" ht="18" customHeight="1" thickBot="1" x14ac:dyDescent="0.45">
      <c r="A2" s="142">
        <v>2026</v>
      </c>
      <c r="B2" s="89" t="s">
        <v>0</v>
      </c>
      <c r="D2" s="185" t="s">
        <v>28</v>
      </c>
      <c r="E2" s="192" t="s">
        <v>29</v>
      </c>
      <c r="F2" s="193"/>
      <c r="H2" s="189" t="str">
        <f>IF(年間計画!A5="","",年間計画!A5)</f>
        <v/>
      </c>
      <c r="I2" s="190"/>
      <c r="J2" s="191"/>
    </row>
    <row r="3" spans="1:20" ht="18.600000000000001" customHeight="1" thickBot="1" x14ac:dyDescent="0.45">
      <c r="A3" s="141">
        <v>5</v>
      </c>
      <c r="B3" s="89" t="s">
        <v>1</v>
      </c>
      <c r="D3" s="186"/>
      <c r="E3" s="187" t="s">
        <v>64</v>
      </c>
      <c r="F3" s="188"/>
      <c r="H3" s="189" t="str">
        <f>IF(年間計画!F5="","",年間計画!F5)</f>
        <v/>
      </c>
      <c r="I3" s="190"/>
      <c r="J3" s="191"/>
      <c r="K3" s="6" t="s">
        <v>32</v>
      </c>
    </row>
    <row r="4" spans="1:20" ht="18.600000000000001" customHeight="1" thickBot="1" x14ac:dyDescent="0.45">
      <c r="A4" s="11"/>
      <c r="F4" s="12"/>
      <c r="G4" s="8"/>
      <c r="H4" s="9"/>
      <c r="R4" s="10"/>
      <c r="S4" s="10"/>
      <c r="T4" s="10"/>
    </row>
    <row r="5" spans="1:20" ht="19.899999999999999" customHeight="1" thickBot="1" x14ac:dyDescent="0.45">
      <c r="D5" s="194" t="s">
        <v>72</v>
      </c>
      <c r="E5" s="195"/>
      <c r="F5" s="195"/>
      <c r="G5" s="196"/>
      <c r="H5" s="197" t="s">
        <v>73</v>
      </c>
      <c r="I5" s="198"/>
      <c r="J5" s="199"/>
      <c r="K5" s="18"/>
      <c r="L5" s="182" t="s">
        <v>74</v>
      </c>
      <c r="M5" s="183"/>
      <c r="N5" s="183"/>
      <c r="O5" s="184"/>
      <c r="P5" s="14"/>
    </row>
    <row r="6" spans="1:20" ht="18" customHeight="1" thickBot="1" x14ac:dyDescent="0.45">
      <c r="A6" s="20"/>
      <c r="B6" s="92" t="s">
        <v>30</v>
      </c>
      <c r="C6" s="62" t="s">
        <v>65</v>
      </c>
      <c r="D6" s="17" t="s">
        <v>22</v>
      </c>
      <c r="E6" s="34" t="s">
        <v>42</v>
      </c>
      <c r="F6" s="34" t="s">
        <v>43</v>
      </c>
      <c r="G6" s="114" t="s">
        <v>67</v>
      </c>
      <c r="H6" s="17" t="s">
        <v>22</v>
      </c>
      <c r="I6" s="34" t="s">
        <v>42</v>
      </c>
      <c r="J6" s="41" t="s">
        <v>43</v>
      </c>
      <c r="K6" s="9"/>
      <c r="L6" s="129" t="s">
        <v>22</v>
      </c>
      <c r="M6" s="130" t="s">
        <v>42</v>
      </c>
      <c r="N6" s="130" t="s">
        <v>43</v>
      </c>
      <c r="O6" s="114" t="s">
        <v>68</v>
      </c>
      <c r="P6" s="21" t="s">
        <v>20</v>
      </c>
      <c r="Q6" s="90" t="s">
        <v>21</v>
      </c>
    </row>
    <row r="7" spans="1:20" ht="18" customHeight="1" x14ac:dyDescent="0.4">
      <c r="A7" s="22">
        <f>DATE(A2,A3,1)</f>
        <v>46143</v>
      </c>
      <c r="B7" s="93"/>
      <c r="C7" s="43"/>
      <c r="D7" s="48"/>
      <c r="E7" s="40"/>
      <c r="F7" s="110"/>
      <c r="G7" s="143" t="str">
        <f>IF(F7="", "", (TEXT(F7, "0!:00") - TEXT(E7, "0!:00")))</f>
        <v/>
      </c>
      <c r="H7" s="112"/>
      <c r="I7" s="40"/>
      <c r="J7" s="42"/>
      <c r="K7" s="19"/>
      <c r="L7" s="145" t="str">
        <f>IF(H7="",D7&amp;"",H7&amp;"")</f>
        <v/>
      </c>
      <c r="M7" s="146" t="str">
        <f>IF(L7="休養日","",IF(I7="",IF(E7="","",E7),IF(I7="","",I7)))</f>
        <v/>
      </c>
      <c r="N7" s="146" t="str">
        <f>IF(L7="休養日","",IF(J7="",IF(F7="","",F7),IF(J7="","",J7)))</f>
        <v/>
      </c>
      <c r="O7" s="143" t="str">
        <f>IF(L7="休養日","",IF(N7="", "", (TEXT(N7, "0!:00") - TEXT(M7, "0!:00"))))</f>
        <v/>
      </c>
      <c r="P7" s="126"/>
      <c r="Q7" s="64"/>
    </row>
    <row r="8" spans="1:20" ht="18" customHeight="1" x14ac:dyDescent="0.4">
      <c r="A8" s="23">
        <f>A7+1</f>
        <v>46144</v>
      </c>
      <c r="B8" s="94"/>
      <c r="C8" s="44"/>
      <c r="D8" s="48"/>
      <c r="E8" s="40"/>
      <c r="F8" s="110"/>
      <c r="G8" s="54" t="str">
        <f t="shared" ref="G8:G37" si="0">IF(F8="", "", (TEXT(F8, "0!:00") - TEXT(E8, "0!:00")))</f>
        <v/>
      </c>
      <c r="H8" s="112"/>
      <c r="I8" s="40"/>
      <c r="J8" s="42"/>
      <c r="K8" s="19"/>
      <c r="L8" s="49" t="str">
        <f t="shared" ref="L8:L37" si="1">IF(H8="",D8&amp;"",H8&amp;"")</f>
        <v/>
      </c>
      <c r="M8" s="40" t="str">
        <f t="shared" ref="M8:M37" si="2">IF(L8="休養日","",IF(I8="",IF(E8="","",E8),IF(I8="","",I8)))</f>
        <v/>
      </c>
      <c r="N8" s="40" t="str">
        <f t="shared" ref="N8:N37" si="3">IF(L8="休養日","",IF(J8="",IF(F8="","",F8),IF(J8="","",J8)))</f>
        <v/>
      </c>
      <c r="O8" s="54" t="str">
        <f t="shared" ref="O8:O37" si="4">IF(L8="休養日","",IF(N8="", "", (TEXT(N8, "0!:00") - TEXT(M8, "0!:00"))))</f>
        <v/>
      </c>
      <c r="P8" s="127"/>
      <c r="Q8" s="63"/>
    </row>
    <row r="9" spans="1:20" ht="18" customHeight="1" x14ac:dyDescent="0.4">
      <c r="A9" s="23">
        <f t="shared" ref="A9:A37" si="5">A8+1</f>
        <v>46145</v>
      </c>
      <c r="B9" s="94"/>
      <c r="C9" s="44"/>
      <c r="D9" s="48"/>
      <c r="E9" s="40"/>
      <c r="F9" s="110"/>
      <c r="G9" s="54" t="str">
        <f t="shared" si="0"/>
        <v/>
      </c>
      <c r="H9" s="112"/>
      <c r="I9" s="40"/>
      <c r="J9" s="42"/>
      <c r="K9" s="19"/>
      <c r="L9" s="49" t="str">
        <f t="shared" si="1"/>
        <v/>
      </c>
      <c r="M9" s="40" t="str">
        <f t="shared" si="2"/>
        <v/>
      </c>
      <c r="N9" s="40" t="str">
        <f t="shared" si="3"/>
        <v/>
      </c>
      <c r="O9" s="54" t="str">
        <f t="shared" si="4"/>
        <v/>
      </c>
      <c r="P9" s="127"/>
      <c r="Q9" s="63"/>
    </row>
    <row r="10" spans="1:20" ht="18" customHeight="1" x14ac:dyDescent="0.4">
      <c r="A10" s="23">
        <f t="shared" si="5"/>
        <v>46146</v>
      </c>
      <c r="B10" s="94"/>
      <c r="C10" s="44"/>
      <c r="D10" s="48"/>
      <c r="E10" s="40"/>
      <c r="F10" s="110"/>
      <c r="G10" s="54" t="str">
        <f t="shared" si="0"/>
        <v/>
      </c>
      <c r="H10" s="112"/>
      <c r="I10" s="40"/>
      <c r="J10" s="42"/>
      <c r="K10" s="19"/>
      <c r="L10" s="49" t="str">
        <f t="shared" si="1"/>
        <v/>
      </c>
      <c r="M10" s="40" t="str">
        <f t="shared" si="2"/>
        <v/>
      </c>
      <c r="N10" s="40" t="str">
        <f t="shared" si="3"/>
        <v/>
      </c>
      <c r="O10" s="54" t="str">
        <f t="shared" si="4"/>
        <v/>
      </c>
      <c r="P10" s="127"/>
      <c r="Q10" s="63"/>
      <c r="T10" s="38"/>
    </row>
    <row r="11" spans="1:20" ht="18" customHeight="1" x14ac:dyDescent="0.4">
      <c r="A11" s="23">
        <f t="shared" si="5"/>
        <v>46147</v>
      </c>
      <c r="B11" s="94"/>
      <c r="C11" s="44"/>
      <c r="D11" s="48"/>
      <c r="E11" s="40"/>
      <c r="F11" s="110"/>
      <c r="G11" s="54" t="str">
        <f t="shared" si="0"/>
        <v/>
      </c>
      <c r="H11" s="112"/>
      <c r="I11" s="40"/>
      <c r="J11" s="42"/>
      <c r="K11" s="19"/>
      <c r="L11" s="49" t="str">
        <f t="shared" si="1"/>
        <v/>
      </c>
      <c r="M11" s="40" t="str">
        <f t="shared" si="2"/>
        <v/>
      </c>
      <c r="N11" s="40" t="str">
        <f t="shared" si="3"/>
        <v/>
      </c>
      <c r="O11" s="54" t="str">
        <f t="shared" si="4"/>
        <v/>
      </c>
      <c r="P11" s="127"/>
      <c r="Q11" s="63"/>
    </row>
    <row r="12" spans="1:20" ht="18" customHeight="1" x14ac:dyDescent="0.4">
      <c r="A12" s="23">
        <f t="shared" si="5"/>
        <v>46148</v>
      </c>
      <c r="B12" s="94"/>
      <c r="C12" s="44"/>
      <c r="D12" s="48"/>
      <c r="E12" s="40"/>
      <c r="F12" s="110"/>
      <c r="G12" s="54" t="str">
        <f t="shared" si="0"/>
        <v/>
      </c>
      <c r="H12" s="112"/>
      <c r="I12" s="40"/>
      <c r="J12" s="42"/>
      <c r="K12" s="19"/>
      <c r="L12" s="49" t="str">
        <f t="shared" si="1"/>
        <v/>
      </c>
      <c r="M12" s="40" t="str">
        <f t="shared" si="2"/>
        <v/>
      </c>
      <c r="N12" s="40" t="str">
        <f t="shared" si="3"/>
        <v/>
      </c>
      <c r="O12" s="54" t="str">
        <f t="shared" si="4"/>
        <v/>
      </c>
      <c r="P12" s="127"/>
      <c r="Q12" s="63"/>
    </row>
    <row r="13" spans="1:20" ht="18" customHeight="1" x14ac:dyDescent="0.4">
      <c r="A13" s="23">
        <f t="shared" si="5"/>
        <v>46149</v>
      </c>
      <c r="B13" s="94"/>
      <c r="C13" s="44"/>
      <c r="D13" s="48"/>
      <c r="E13" s="40"/>
      <c r="F13" s="110"/>
      <c r="G13" s="54" t="str">
        <f t="shared" si="0"/>
        <v/>
      </c>
      <c r="H13" s="112"/>
      <c r="I13" s="40"/>
      <c r="J13" s="42"/>
      <c r="K13" s="19"/>
      <c r="L13" s="49" t="str">
        <f t="shared" si="1"/>
        <v/>
      </c>
      <c r="M13" s="40" t="str">
        <f t="shared" si="2"/>
        <v/>
      </c>
      <c r="N13" s="40" t="str">
        <f t="shared" si="3"/>
        <v/>
      </c>
      <c r="O13" s="54" t="str">
        <f t="shared" si="4"/>
        <v/>
      </c>
      <c r="P13" s="127"/>
      <c r="Q13" s="63"/>
      <c r="T13" s="39"/>
    </row>
    <row r="14" spans="1:20" ht="18" customHeight="1" x14ac:dyDescent="0.4">
      <c r="A14" s="23">
        <f t="shared" si="5"/>
        <v>46150</v>
      </c>
      <c r="B14" s="94"/>
      <c r="C14" s="44"/>
      <c r="D14" s="48"/>
      <c r="E14" s="40"/>
      <c r="F14" s="110"/>
      <c r="G14" s="54" t="str">
        <f t="shared" si="0"/>
        <v/>
      </c>
      <c r="H14" s="112"/>
      <c r="I14" s="40"/>
      <c r="J14" s="42"/>
      <c r="K14" s="19"/>
      <c r="L14" s="49" t="str">
        <f t="shared" si="1"/>
        <v/>
      </c>
      <c r="M14" s="40" t="str">
        <f t="shared" si="2"/>
        <v/>
      </c>
      <c r="N14" s="40" t="str">
        <f t="shared" si="3"/>
        <v/>
      </c>
      <c r="O14" s="54" t="str">
        <f t="shared" si="4"/>
        <v/>
      </c>
      <c r="P14" s="127"/>
      <c r="Q14" s="63"/>
      <c r="T14" s="16"/>
    </row>
    <row r="15" spans="1:20" ht="18" customHeight="1" x14ac:dyDescent="0.4">
      <c r="A15" s="23">
        <f t="shared" si="5"/>
        <v>46151</v>
      </c>
      <c r="B15" s="94"/>
      <c r="C15" s="44"/>
      <c r="D15" s="48"/>
      <c r="E15" s="40"/>
      <c r="F15" s="110"/>
      <c r="G15" s="54" t="str">
        <f t="shared" si="0"/>
        <v/>
      </c>
      <c r="H15" s="112"/>
      <c r="I15" s="40"/>
      <c r="J15" s="42"/>
      <c r="K15" s="19"/>
      <c r="L15" s="49" t="str">
        <f t="shared" si="1"/>
        <v/>
      </c>
      <c r="M15" s="40" t="str">
        <f t="shared" si="2"/>
        <v/>
      </c>
      <c r="N15" s="40" t="str">
        <f t="shared" si="3"/>
        <v/>
      </c>
      <c r="O15" s="54" t="str">
        <f t="shared" si="4"/>
        <v/>
      </c>
      <c r="P15" s="127"/>
      <c r="Q15" s="63"/>
    </row>
    <row r="16" spans="1:20" ht="18" customHeight="1" x14ac:dyDescent="0.4">
      <c r="A16" s="23">
        <f t="shared" si="5"/>
        <v>46152</v>
      </c>
      <c r="B16" s="94"/>
      <c r="C16" s="44"/>
      <c r="D16" s="48"/>
      <c r="E16" s="40"/>
      <c r="F16" s="110"/>
      <c r="G16" s="54" t="str">
        <f t="shared" si="0"/>
        <v/>
      </c>
      <c r="H16" s="112"/>
      <c r="I16" s="40"/>
      <c r="J16" s="42"/>
      <c r="K16" s="19"/>
      <c r="L16" s="49" t="str">
        <f t="shared" si="1"/>
        <v/>
      </c>
      <c r="M16" s="40" t="str">
        <f t="shared" si="2"/>
        <v/>
      </c>
      <c r="N16" s="40" t="str">
        <f t="shared" si="3"/>
        <v/>
      </c>
      <c r="O16" s="54" t="str">
        <f t="shared" si="4"/>
        <v/>
      </c>
      <c r="P16" s="127"/>
      <c r="Q16" s="63"/>
    </row>
    <row r="17" spans="1:17" ht="18" customHeight="1" x14ac:dyDescent="0.4">
      <c r="A17" s="23">
        <f t="shared" si="5"/>
        <v>46153</v>
      </c>
      <c r="B17" s="94"/>
      <c r="C17" s="44"/>
      <c r="D17" s="48"/>
      <c r="E17" s="40"/>
      <c r="F17" s="110"/>
      <c r="G17" s="54" t="str">
        <f t="shared" si="0"/>
        <v/>
      </c>
      <c r="H17" s="112"/>
      <c r="I17" s="40"/>
      <c r="J17" s="42"/>
      <c r="K17" s="19"/>
      <c r="L17" s="49" t="str">
        <f t="shared" si="1"/>
        <v/>
      </c>
      <c r="M17" s="40" t="str">
        <f t="shared" si="2"/>
        <v/>
      </c>
      <c r="N17" s="40" t="str">
        <f t="shared" si="3"/>
        <v/>
      </c>
      <c r="O17" s="54" t="str">
        <f t="shared" si="4"/>
        <v/>
      </c>
      <c r="P17" s="127"/>
      <c r="Q17" s="63"/>
    </row>
    <row r="18" spans="1:17" ht="18" customHeight="1" x14ac:dyDescent="0.4">
      <c r="A18" s="23">
        <f t="shared" si="5"/>
        <v>46154</v>
      </c>
      <c r="B18" s="94"/>
      <c r="C18" s="44"/>
      <c r="D18" s="48"/>
      <c r="E18" s="40"/>
      <c r="F18" s="110"/>
      <c r="G18" s="54" t="str">
        <f t="shared" si="0"/>
        <v/>
      </c>
      <c r="H18" s="112"/>
      <c r="I18" s="40"/>
      <c r="J18" s="42"/>
      <c r="K18" s="19"/>
      <c r="L18" s="49" t="str">
        <f t="shared" si="1"/>
        <v/>
      </c>
      <c r="M18" s="40" t="str">
        <f t="shared" si="2"/>
        <v/>
      </c>
      <c r="N18" s="40" t="str">
        <f t="shared" si="3"/>
        <v/>
      </c>
      <c r="O18" s="54" t="str">
        <f t="shared" si="4"/>
        <v/>
      </c>
      <c r="P18" s="127"/>
      <c r="Q18" s="63"/>
    </row>
    <row r="19" spans="1:17" ht="18" customHeight="1" x14ac:dyDescent="0.4">
      <c r="A19" s="23">
        <f t="shared" si="5"/>
        <v>46155</v>
      </c>
      <c r="B19" s="94"/>
      <c r="C19" s="44"/>
      <c r="D19" s="48"/>
      <c r="E19" s="40"/>
      <c r="F19" s="110"/>
      <c r="G19" s="54" t="str">
        <f t="shared" si="0"/>
        <v/>
      </c>
      <c r="H19" s="112"/>
      <c r="I19" s="40"/>
      <c r="J19" s="42"/>
      <c r="K19" s="19"/>
      <c r="L19" s="49" t="str">
        <f t="shared" si="1"/>
        <v/>
      </c>
      <c r="M19" s="40" t="str">
        <f t="shared" si="2"/>
        <v/>
      </c>
      <c r="N19" s="40" t="str">
        <f t="shared" si="3"/>
        <v/>
      </c>
      <c r="O19" s="54" t="str">
        <f t="shared" si="4"/>
        <v/>
      </c>
      <c r="P19" s="127"/>
      <c r="Q19" s="63"/>
    </row>
    <row r="20" spans="1:17" ht="18" customHeight="1" x14ac:dyDescent="0.4">
      <c r="A20" s="23">
        <f t="shared" si="5"/>
        <v>46156</v>
      </c>
      <c r="B20" s="94"/>
      <c r="C20" s="44"/>
      <c r="D20" s="48"/>
      <c r="E20" s="40"/>
      <c r="F20" s="110"/>
      <c r="G20" s="54" t="str">
        <f t="shared" si="0"/>
        <v/>
      </c>
      <c r="H20" s="112"/>
      <c r="I20" s="40"/>
      <c r="J20" s="42"/>
      <c r="K20" s="19"/>
      <c r="L20" s="49" t="str">
        <f t="shared" si="1"/>
        <v/>
      </c>
      <c r="M20" s="40" t="str">
        <f t="shared" si="2"/>
        <v/>
      </c>
      <c r="N20" s="40" t="str">
        <f t="shared" si="3"/>
        <v/>
      </c>
      <c r="O20" s="54" t="str">
        <f t="shared" si="4"/>
        <v/>
      </c>
      <c r="P20" s="127"/>
      <c r="Q20" s="63"/>
    </row>
    <row r="21" spans="1:17" ht="18" customHeight="1" x14ac:dyDescent="0.4">
      <c r="A21" s="23">
        <f t="shared" si="5"/>
        <v>46157</v>
      </c>
      <c r="B21" s="94"/>
      <c r="C21" s="44"/>
      <c r="D21" s="48"/>
      <c r="E21" s="40"/>
      <c r="F21" s="110"/>
      <c r="G21" s="54" t="str">
        <f t="shared" si="0"/>
        <v/>
      </c>
      <c r="H21" s="112"/>
      <c r="I21" s="40"/>
      <c r="J21" s="42"/>
      <c r="K21" s="19"/>
      <c r="L21" s="49" t="str">
        <f t="shared" si="1"/>
        <v/>
      </c>
      <c r="M21" s="40" t="str">
        <f t="shared" si="2"/>
        <v/>
      </c>
      <c r="N21" s="40" t="str">
        <f t="shared" si="3"/>
        <v/>
      </c>
      <c r="O21" s="54" t="str">
        <f t="shared" si="4"/>
        <v/>
      </c>
      <c r="P21" s="127"/>
      <c r="Q21" s="63"/>
    </row>
    <row r="22" spans="1:17" ht="18" customHeight="1" x14ac:dyDescent="0.4">
      <c r="A22" s="23">
        <f t="shared" si="5"/>
        <v>46158</v>
      </c>
      <c r="B22" s="94"/>
      <c r="C22" s="44"/>
      <c r="D22" s="48"/>
      <c r="E22" s="40"/>
      <c r="F22" s="110"/>
      <c r="G22" s="54" t="str">
        <f t="shared" si="0"/>
        <v/>
      </c>
      <c r="H22" s="112"/>
      <c r="I22" s="40"/>
      <c r="J22" s="42"/>
      <c r="K22" s="19"/>
      <c r="L22" s="49" t="str">
        <f t="shared" si="1"/>
        <v/>
      </c>
      <c r="M22" s="40" t="str">
        <f t="shared" si="2"/>
        <v/>
      </c>
      <c r="N22" s="40" t="str">
        <f t="shared" si="3"/>
        <v/>
      </c>
      <c r="O22" s="54" t="str">
        <f t="shared" si="4"/>
        <v/>
      </c>
      <c r="P22" s="127"/>
      <c r="Q22" s="63"/>
    </row>
    <row r="23" spans="1:17" ht="18" customHeight="1" x14ac:dyDescent="0.4">
      <c r="A23" s="23">
        <f t="shared" si="5"/>
        <v>46159</v>
      </c>
      <c r="B23" s="94"/>
      <c r="C23" s="44"/>
      <c r="D23" s="48"/>
      <c r="E23" s="40"/>
      <c r="F23" s="110"/>
      <c r="G23" s="54" t="str">
        <f t="shared" si="0"/>
        <v/>
      </c>
      <c r="H23" s="112"/>
      <c r="I23" s="40"/>
      <c r="J23" s="42"/>
      <c r="K23" s="19"/>
      <c r="L23" s="49" t="str">
        <f t="shared" si="1"/>
        <v/>
      </c>
      <c r="M23" s="40" t="str">
        <f t="shared" si="2"/>
        <v/>
      </c>
      <c r="N23" s="40" t="str">
        <f t="shared" si="3"/>
        <v/>
      </c>
      <c r="O23" s="54" t="str">
        <f t="shared" si="4"/>
        <v/>
      </c>
      <c r="P23" s="127"/>
      <c r="Q23" s="63"/>
    </row>
    <row r="24" spans="1:17" ht="18" customHeight="1" x14ac:dyDescent="0.4">
      <c r="A24" s="23">
        <f t="shared" si="5"/>
        <v>46160</v>
      </c>
      <c r="B24" s="94"/>
      <c r="C24" s="44"/>
      <c r="D24" s="48"/>
      <c r="E24" s="40"/>
      <c r="F24" s="110"/>
      <c r="G24" s="54" t="str">
        <f t="shared" si="0"/>
        <v/>
      </c>
      <c r="H24" s="112"/>
      <c r="I24" s="40"/>
      <c r="J24" s="42"/>
      <c r="K24" s="19"/>
      <c r="L24" s="49" t="str">
        <f t="shared" si="1"/>
        <v/>
      </c>
      <c r="M24" s="40" t="str">
        <f t="shared" si="2"/>
        <v/>
      </c>
      <c r="N24" s="40" t="str">
        <f t="shared" si="3"/>
        <v/>
      </c>
      <c r="O24" s="54" t="str">
        <f t="shared" si="4"/>
        <v/>
      </c>
      <c r="P24" s="127"/>
      <c r="Q24" s="63"/>
    </row>
    <row r="25" spans="1:17" ht="18" customHeight="1" x14ac:dyDescent="0.4">
      <c r="A25" s="23">
        <f t="shared" si="5"/>
        <v>46161</v>
      </c>
      <c r="B25" s="94"/>
      <c r="C25" s="44"/>
      <c r="D25" s="48"/>
      <c r="E25" s="40"/>
      <c r="F25" s="110"/>
      <c r="G25" s="54" t="str">
        <f t="shared" si="0"/>
        <v/>
      </c>
      <c r="H25" s="112"/>
      <c r="I25" s="40"/>
      <c r="J25" s="42"/>
      <c r="K25" s="19"/>
      <c r="L25" s="49" t="str">
        <f t="shared" si="1"/>
        <v/>
      </c>
      <c r="M25" s="40" t="str">
        <f t="shared" si="2"/>
        <v/>
      </c>
      <c r="N25" s="40" t="str">
        <f t="shared" si="3"/>
        <v/>
      </c>
      <c r="O25" s="54" t="str">
        <f t="shared" si="4"/>
        <v/>
      </c>
      <c r="P25" s="127"/>
      <c r="Q25" s="63"/>
    </row>
    <row r="26" spans="1:17" ht="18" customHeight="1" x14ac:dyDescent="0.4">
      <c r="A26" s="23">
        <f t="shared" si="5"/>
        <v>46162</v>
      </c>
      <c r="B26" s="94"/>
      <c r="C26" s="44"/>
      <c r="D26" s="48"/>
      <c r="E26" s="40"/>
      <c r="F26" s="110"/>
      <c r="G26" s="54" t="str">
        <f t="shared" si="0"/>
        <v/>
      </c>
      <c r="H26" s="112"/>
      <c r="I26" s="40"/>
      <c r="J26" s="42"/>
      <c r="K26" s="19"/>
      <c r="L26" s="49" t="str">
        <f t="shared" si="1"/>
        <v/>
      </c>
      <c r="M26" s="40" t="str">
        <f t="shared" si="2"/>
        <v/>
      </c>
      <c r="N26" s="40" t="str">
        <f t="shared" si="3"/>
        <v/>
      </c>
      <c r="O26" s="54" t="str">
        <f t="shared" si="4"/>
        <v/>
      </c>
      <c r="P26" s="127"/>
      <c r="Q26" s="63"/>
    </row>
    <row r="27" spans="1:17" ht="18" customHeight="1" x14ac:dyDescent="0.4">
      <c r="A27" s="23">
        <f t="shared" si="5"/>
        <v>46163</v>
      </c>
      <c r="B27" s="94"/>
      <c r="C27" s="44"/>
      <c r="D27" s="48"/>
      <c r="E27" s="40"/>
      <c r="F27" s="110"/>
      <c r="G27" s="54" t="str">
        <f t="shared" si="0"/>
        <v/>
      </c>
      <c r="H27" s="112"/>
      <c r="I27" s="40"/>
      <c r="J27" s="42"/>
      <c r="K27" s="19"/>
      <c r="L27" s="49" t="str">
        <f t="shared" si="1"/>
        <v/>
      </c>
      <c r="M27" s="40" t="str">
        <f t="shared" si="2"/>
        <v/>
      </c>
      <c r="N27" s="40" t="str">
        <f t="shared" si="3"/>
        <v/>
      </c>
      <c r="O27" s="54" t="str">
        <f t="shared" si="4"/>
        <v/>
      </c>
      <c r="P27" s="127"/>
      <c r="Q27" s="63"/>
    </row>
    <row r="28" spans="1:17" ht="18" customHeight="1" x14ac:dyDescent="0.4">
      <c r="A28" s="23">
        <f t="shared" si="5"/>
        <v>46164</v>
      </c>
      <c r="B28" s="94"/>
      <c r="C28" s="44"/>
      <c r="D28" s="48"/>
      <c r="E28" s="40"/>
      <c r="F28" s="110"/>
      <c r="G28" s="54" t="str">
        <f t="shared" si="0"/>
        <v/>
      </c>
      <c r="H28" s="112"/>
      <c r="I28" s="40"/>
      <c r="J28" s="42"/>
      <c r="K28" s="19"/>
      <c r="L28" s="49" t="str">
        <f t="shared" si="1"/>
        <v/>
      </c>
      <c r="M28" s="40" t="str">
        <f t="shared" si="2"/>
        <v/>
      </c>
      <c r="N28" s="40" t="str">
        <f t="shared" si="3"/>
        <v/>
      </c>
      <c r="O28" s="54" t="str">
        <f t="shared" si="4"/>
        <v/>
      </c>
      <c r="P28" s="127"/>
      <c r="Q28" s="63"/>
    </row>
    <row r="29" spans="1:17" ht="18" customHeight="1" x14ac:dyDescent="0.4">
      <c r="A29" s="23">
        <f t="shared" si="5"/>
        <v>46165</v>
      </c>
      <c r="B29" s="94"/>
      <c r="C29" s="44"/>
      <c r="D29" s="48"/>
      <c r="E29" s="40"/>
      <c r="F29" s="110"/>
      <c r="G29" s="54" t="str">
        <f t="shared" si="0"/>
        <v/>
      </c>
      <c r="H29" s="112"/>
      <c r="I29" s="40"/>
      <c r="J29" s="42"/>
      <c r="K29" s="19"/>
      <c r="L29" s="49" t="str">
        <f t="shared" si="1"/>
        <v/>
      </c>
      <c r="M29" s="40" t="str">
        <f t="shared" si="2"/>
        <v/>
      </c>
      <c r="N29" s="40" t="str">
        <f t="shared" si="3"/>
        <v/>
      </c>
      <c r="O29" s="54" t="str">
        <f t="shared" si="4"/>
        <v/>
      </c>
      <c r="P29" s="127"/>
      <c r="Q29" s="63"/>
    </row>
    <row r="30" spans="1:17" ht="18" customHeight="1" x14ac:dyDescent="0.4">
      <c r="A30" s="23">
        <f t="shared" si="5"/>
        <v>46166</v>
      </c>
      <c r="B30" s="94"/>
      <c r="C30" s="44"/>
      <c r="D30" s="48"/>
      <c r="E30" s="40"/>
      <c r="F30" s="110"/>
      <c r="G30" s="54" t="str">
        <f t="shared" si="0"/>
        <v/>
      </c>
      <c r="H30" s="112"/>
      <c r="I30" s="40"/>
      <c r="J30" s="42"/>
      <c r="K30" s="19"/>
      <c r="L30" s="49" t="str">
        <f t="shared" si="1"/>
        <v/>
      </c>
      <c r="M30" s="40" t="str">
        <f t="shared" si="2"/>
        <v/>
      </c>
      <c r="N30" s="40" t="str">
        <f t="shared" si="3"/>
        <v/>
      </c>
      <c r="O30" s="54" t="str">
        <f t="shared" si="4"/>
        <v/>
      </c>
      <c r="P30" s="127"/>
      <c r="Q30" s="63"/>
    </row>
    <row r="31" spans="1:17" ht="18" customHeight="1" x14ac:dyDescent="0.4">
      <c r="A31" s="23">
        <f t="shared" si="5"/>
        <v>46167</v>
      </c>
      <c r="B31" s="94"/>
      <c r="C31" s="44"/>
      <c r="D31" s="48"/>
      <c r="E31" s="40"/>
      <c r="F31" s="110"/>
      <c r="G31" s="54" t="str">
        <f t="shared" si="0"/>
        <v/>
      </c>
      <c r="H31" s="112"/>
      <c r="I31" s="40"/>
      <c r="J31" s="42"/>
      <c r="K31" s="19"/>
      <c r="L31" s="49" t="str">
        <f t="shared" si="1"/>
        <v/>
      </c>
      <c r="M31" s="40" t="str">
        <f t="shared" si="2"/>
        <v/>
      </c>
      <c r="N31" s="40" t="str">
        <f t="shared" si="3"/>
        <v/>
      </c>
      <c r="O31" s="54" t="str">
        <f t="shared" si="4"/>
        <v/>
      </c>
      <c r="P31" s="127"/>
      <c r="Q31" s="63"/>
    </row>
    <row r="32" spans="1:17" ht="18" customHeight="1" x14ac:dyDescent="0.4">
      <c r="A32" s="23">
        <f t="shared" si="5"/>
        <v>46168</v>
      </c>
      <c r="B32" s="94"/>
      <c r="C32" s="44"/>
      <c r="D32" s="48"/>
      <c r="E32" s="40"/>
      <c r="F32" s="110"/>
      <c r="G32" s="54" t="str">
        <f t="shared" si="0"/>
        <v/>
      </c>
      <c r="H32" s="112"/>
      <c r="I32" s="40"/>
      <c r="J32" s="42"/>
      <c r="K32" s="19"/>
      <c r="L32" s="49" t="str">
        <f t="shared" si="1"/>
        <v/>
      </c>
      <c r="M32" s="40" t="str">
        <f t="shared" si="2"/>
        <v/>
      </c>
      <c r="N32" s="40" t="str">
        <f t="shared" si="3"/>
        <v/>
      </c>
      <c r="O32" s="54" t="str">
        <f t="shared" si="4"/>
        <v/>
      </c>
      <c r="P32" s="127"/>
      <c r="Q32" s="63"/>
    </row>
    <row r="33" spans="1:17" ht="18" customHeight="1" x14ac:dyDescent="0.4">
      <c r="A33" s="23">
        <f t="shared" si="5"/>
        <v>46169</v>
      </c>
      <c r="B33" s="94"/>
      <c r="C33" s="44"/>
      <c r="D33" s="48"/>
      <c r="E33" s="40"/>
      <c r="F33" s="110"/>
      <c r="G33" s="54" t="str">
        <f t="shared" si="0"/>
        <v/>
      </c>
      <c r="H33" s="112"/>
      <c r="I33" s="40"/>
      <c r="J33" s="42"/>
      <c r="K33" s="19"/>
      <c r="L33" s="49" t="str">
        <f t="shared" si="1"/>
        <v/>
      </c>
      <c r="M33" s="40" t="str">
        <f t="shared" si="2"/>
        <v/>
      </c>
      <c r="N33" s="40" t="str">
        <f t="shared" si="3"/>
        <v/>
      </c>
      <c r="O33" s="54" t="str">
        <f t="shared" si="4"/>
        <v/>
      </c>
      <c r="P33" s="127"/>
      <c r="Q33" s="63"/>
    </row>
    <row r="34" spans="1:17" ht="18" customHeight="1" x14ac:dyDescent="0.4">
      <c r="A34" s="23">
        <f t="shared" si="5"/>
        <v>46170</v>
      </c>
      <c r="B34" s="94"/>
      <c r="C34" s="44"/>
      <c r="D34" s="48"/>
      <c r="E34" s="40"/>
      <c r="F34" s="110"/>
      <c r="G34" s="54" t="str">
        <f t="shared" si="0"/>
        <v/>
      </c>
      <c r="H34" s="112"/>
      <c r="I34" s="40"/>
      <c r="J34" s="42"/>
      <c r="K34" s="19"/>
      <c r="L34" s="49" t="str">
        <f t="shared" si="1"/>
        <v/>
      </c>
      <c r="M34" s="40" t="str">
        <f t="shared" si="2"/>
        <v/>
      </c>
      <c r="N34" s="40" t="str">
        <f t="shared" si="3"/>
        <v/>
      </c>
      <c r="O34" s="54" t="str">
        <f t="shared" si="4"/>
        <v/>
      </c>
      <c r="P34" s="127"/>
      <c r="Q34" s="63"/>
    </row>
    <row r="35" spans="1:17" ht="18" customHeight="1" x14ac:dyDescent="0.4">
      <c r="A35" s="23">
        <f t="shared" si="5"/>
        <v>46171</v>
      </c>
      <c r="B35" s="94"/>
      <c r="C35" s="44"/>
      <c r="D35" s="48"/>
      <c r="E35" s="40"/>
      <c r="F35" s="110"/>
      <c r="G35" s="54" t="str">
        <f t="shared" si="0"/>
        <v/>
      </c>
      <c r="H35" s="112"/>
      <c r="I35" s="40"/>
      <c r="J35" s="42"/>
      <c r="K35" s="19"/>
      <c r="L35" s="49" t="str">
        <f t="shared" si="1"/>
        <v/>
      </c>
      <c r="M35" s="40" t="str">
        <f t="shared" si="2"/>
        <v/>
      </c>
      <c r="N35" s="40" t="str">
        <f t="shared" si="3"/>
        <v/>
      </c>
      <c r="O35" s="54" t="str">
        <f t="shared" si="4"/>
        <v/>
      </c>
      <c r="P35" s="127"/>
      <c r="Q35" s="63"/>
    </row>
    <row r="36" spans="1:17" ht="18" customHeight="1" x14ac:dyDescent="0.4">
      <c r="A36" s="23">
        <f t="shared" si="5"/>
        <v>46172</v>
      </c>
      <c r="B36" s="94"/>
      <c r="C36" s="44"/>
      <c r="D36" s="48"/>
      <c r="E36" s="40"/>
      <c r="F36" s="110"/>
      <c r="G36" s="54" t="str">
        <f t="shared" si="0"/>
        <v/>
      </c>
      <c r="H36" s="112"/>
      <c r="I36" s="40"/>
      <c r="J36" s="42"/>
      <c r="K36" s="19"/>
      <c r="L36" s="49" t="str">
        <f t="shared" si="1"/>
        <v/>
      </c>
      <c r="M36" s="40" t="str">
        <f t="shared" si="2"/>
        <v/>
      </c>
      <c r="N36" s="40" t="str">
        <f t="shared" si="3"/>
        <v/>
      </c>
      <c r="O36" s="54" t="str">
        <f t="shared" si="4"/>
        <v/>
      </c>
      <c r="P36" s="127"/>
      <c r="Q36" s="63"/>
    </row>
    <row r="37" spans="1:17" ht="18" customHeight="1" thickBot="1" x14ac:dyDescent="0.45">
      <c r="A37" s="24">
        <f t="shared" si="5"/>
        <v>46173</v>
      </c>
      <c r="B37" s="95"/>
      <c r="C37" s="45"/>
      <c r="D37" s="119"/>
      <c r="E37" s="46"/>
      <c r="F37" s="111"/>
      <c r="G37" s="55" t="str">
        <f t="shared" si="0"/>
        <v/>
      </c>
      <c r="H37" s="113"/>
      <c r="I37" s="46"/>
      <c r="J37" s="47"/>
      <c r="K37" s="19"/>
      <c r="L37" s="50" t="str">
        <f t="shared" si="1"/>
        <v/>
      </c>
      <c r="M37" s="46" t="str">
        <f t="shared" si="2"/>
        <v/>
      </c>
      <c r="N37" s="46" t="str">
        <f t="shared" si="3"/>
        <v/>
      </c>
      <c r="O37" s="55" t="str">
        <f t="shared" si="4"/>
        <v/>
      </c>
      <c r="P37" s="128"/>
      <c r="Q37" s="33"/>
    </row>
    <row r="38" spans="1:17" ht="16.5" thickBot="1" x14ac:dyDescent="0.45">
      <c r="A38" s="7" t="s">
        <v>17</v>
      </c>
      <c r="B38" s="96"/>
      <c r="C38" s="13" t="s">
        <v>18</v>
      </c>
      <c r="D38" s="51">
        <f>COUNTIF($D$7:$D$37,C38)</f>
        <v>0</v>
      </c>
      <c r="G38" s="144">
        <f>SUM(G7:G37)-SUMIFS(G7:G37,D7:D37,"休養日")</f>
        <v>0</v>
      </c>
      <c r="K38" s="13" t="s">
        <v>18</v>
      </c>
      <c r="L38" s="51">
        <f>COUNTIF($L$7:$L$37,K38)</f>
        <v>0</v>
      </c>
      <c r="O38" s="144">
        <f>SUM(O7:O37)-SUMIFS(O7:O37,L7:L37,"休養日")</f>
        <v>0</v>
      </c>
    </row>
    <row r="39" spans="1:17" x14ac:dyDescent="0.4">
      <c r="B39" s="96"/>
      <c r="C39" s="13" t="s">
        <v>63</v>
      </c>
      <c r="D39" s="35">
        <f t="shared" ref="D39:D42" si="6">COUNTIF($D$7:$D$37,C39)</f>
        <v>0</v>
      </c>
      <c r="K39" s="13" t="s">
        <v>63</v>
      </c>
      <c r="L39" s="35">
        <f t="shared" ref="L39:L42" si="7">COUNTIF($L$7:$L$37,K39)</f>
        <v>0</v>
      </c>
    </row>
    <row r="40" spans="1:17" x14ac:dyDescent="0.4">
      <c r="B40" s="96"/>
      <c r="C40" s="13" t="s">
        <v>31</v>
      </c>
      <c r="D40" s="35">
        <f t="shared" si="6"/>
        <v>0</v>
      </c>
      <c r="K40" s="13" t="s">
        <v>31</v>
      </c>
      <c r="L40" s="35">
        <f t="shared" si="7"/>
        <v>0</v>
      </c>
    </row>
    <row r="41" spans="1:17" ht="16.5" thickBot="1" x14ac:dyDescent="0.45">
      <c r="B41" s="96"/>
      <c r="C41" s="13" t="s">
        <v>45</v>
      </c>
      <c r="D41" s="52">
        <f t="shared" si="6"/>
        <v>0</v>
      </c>
      <c r="K41" s="13" t="s">
        <v>45</v>
      </c>
      <c r="L41" s="52">
        <f t="shared" si="7"/>
        <v>0</v>
      </c>
    </row>
    <row r="42" spans="1:17" ht="16.5" thickBot="1" x14ac:dyDescent="0.45">
      <c r="B42" s="96"/>
      <c r="C42" s="13" t="s">
        <v>19</v>
      </c>
      <c r="D42" s="53">
        <f t="shared" si="6"/>
        <v>0</v>
      </c>
      <c r="K42" s="13" t="s">
        <v>19</v>
      </c>
      <c r="L42" s="53">
        <f t="shared" si="7"/>
        <v>0</v>
      </c>
    </row>
    <row r="43" spans="1:17" ht="16.5" thickBot="1" x14ac:dyDescent="0.45">
      <c r="B43" s="97"/>
      <c r="C43" s="30" t="s">
        <v>37</v>
      </c>
      <c r="D43" s="25">
        <f>COUNTIFS($C$7:$C$37,"休業日",$D$7:$D$37,"休養日")</f>
        <v>0</v>
      </c>
      <c r="K43" s="30" t="s">
        <v>37</v>
      </c>
      <c r="L43" s="25">
        <f>COUNTIFS($C$7:$C$37,"休業日",$L$7:$L$37,"休養日")</f>
        <v>0</v>
      </c>
    </row>
    <row r="45" spans="1:17" x14ac:dyDescent="0.4">
      <c r="B45" s="98"/>
      <c r="C45" s="7"/>
      <c r="K45" s="14"/>
      <c r="L45" s="14"/>
      <c r="M45" s="14"/>
      <c r="N45" s="14"/>
      <c r="O45" s="14"/>
      <c r="P45" s="15"/>
      <c r="Q45" s="91"/>
    </row>
  </sheetData>
  <mergeCells count="8">
    <mergeCell ref="L5:O5"/>
    <mergeCell ref="D2:D3"/>
    <mergeCell ref="E2:F2"/>
    <mergeCell ref="H2:J2"/>
    <mergeCell ref="E3:F3"/>
    <mergeCell ref="H3:J3"/>
    <mergeCell ref="D5:G5"/>
    <mergeCell ref="H5:J5"/>
  </mergeCells>
  <phoneticPr fontId="1"/>
  <conditionalFormatting sqref="A7:A37">
    <cfRule type="expression" dxfId="758" priority="68">
      <formula>WEEKDAY(A7)=7</formula>
    </cfRule>
    <cfRule type="expression" dxfId="757" priority="69">
      <formula>WEEKDAY(A7)=1</formula>
    </cfRule>
  </conditionalFormatting>
  <conditionalFormatting sqref="D7:D37">
    <cfRule type="expression" dxfId="756" priority="48">
      <formula>MONTH(A7)&lt;&gt;$A$3</formula>
    </cfRule>
    <cfRule type="expression" dxfId="755" priority="65">
      <formula>WEEKDAY(A7)=7</formula>
    </cfRule>
    <cfRule type="expression" dxfId="754" priority="66">
      <formula>WEEKDAY(A7)=1</formula>
    </cfRule>
  </conditionalFormatting>
  <conditionalFormatting sqref="E7:E37">
    <cfRule type="expression" dxfId="753" priority="47">
      <formula>MONTH(A7)&lt;&gt;$A$3</formula>
    </cfRule>
    <cfRule type="expression" dxfId="752" priority="62">
      <formula>WEEKDAY(A7)=7</formula>
    </cfRule>
    <cfRule type="expression" dxfId="751" priority="63">
      <formula>WEEKDAY(A7)=1</formula>
    </cfRule>
  </conditionalFormatting>
  <conditionalFormatting sqref="F7:F37">
    <cfRule type="expression" dxfId="750" priority="46">
      <formula>MONTH(A7)&lt;&gt;$A$3</formula>
    </cfRule>
    <cfRule type="expression" dxfId="749" priority="60">
      <formula>WEEKDAY(A7)=7</formula>
    </cfRule>
    <cfRule type="expression" dxfId="748" priority="61">
      <formula>WEEKDAY(A7)=1</formula>
    </cfRule>
  </conditionalFormatting>
  <conditionalFormatting sqref="I7:I37">
    <cfRule type="expression" dxfId="747" priority="45">
      <formula>MONTH(A7)&lt;&gt;$A$3</formula>
    </cfRule>
    <cfRule type="expression" dxfId="746" priority="57">
      <formula>WEEKDAY(A7)=7</formula>
    </cfRule>
    <cfRule type="expression" dxfId="745" priority="58">
      <formula>WEEKDAY(A7)=1</formula>
    </cfRule>
  </conditionalFormatting>
  <conditionalFormatting sqref="P7:P37">
    <cfRule type="expression" dxfId="744" priority="44">
      <formula>MONTH(A7)&lt;&gt;$A$3</formula>
    </cfRule>
    <cfRule type="expression" dxfId="743" priority="54">
      <formula>WEEKDAY(A7)=7</formula>
    </cfRule>
    <cfRule type="expression" dxfId="742" priority="55">
      <formula>WEEKDAY(A7)=1</formula>
    </cfRule>
  </conditionalFormatting>
  <conditionalFormatting sqref="Q7:Q37">
    <cfRule type="expression" dxfId="741" priority="43">
      <formula>MONTH(A7)&lt;&gt;$A$3</formula>
    </cfRule>
    <cfRule type="expression" dxfId="740" priority="51">
      <formula>WEEKDAY(A7)=7</formula>
    </cfRule>
    <cfRule type="expression" dxfId="739" priority="52">
      <formula>WEEKDAY(A7)=1</formula>
    </cfRule>
  </conditionalFormatting>
  <conditionalFormatting sqref="A7:A37">
    <cfRule type="expression" dxfId="738" priority="49">
      <formula>MONTH(A7)&lt;&gt;$A$3</formula>
    </cfRule>
  </conditionalFormatting>
  <conditionalFormatting sqref="H7:H37">
    <cfRule type="expression" dxfId="737" priority="25">
      <formula>MONTH(A7)&lt;&gt;$A$3</formula>
    </cfRule>
    <cfRule type="expression" dxfId="736" priority="41">
      <formula>WEEKDAY(A7)=7</formula>
    </cfRule>
    <cfRule type="expression" dxfId="735" priority="42">
      <formula>WEEKDAY(A7)=1</formula>
    </cfRule>
  </conditionalFormatting>
  <conditionalFormatting sqref="B7:B37">
    <cfRule type="expression" dxfId="734" priority="26">
      <formula>MONTH(A7)&lt;&gt;$A$3</formula>
    </cfRule>
    <cfRule type="expression" dxfId="733" priority="39">
      <formula>WEEKDAY(A7)=7</formula>
    </cfRule>
    <cfRule type="expression" dxfId="732" priority="40">
      <formula>WEEKDAY(A7)=1</formula>
    </cfRule>
  </conditionalFormatting>
  <conditionalFormatting sqref="L7:L37">
    <cfRule type="expression" dxfId="731" priority="24">
      <formula>MONTH(A7)&lt;&gt;$A$3</formula>
    </cfRule>
    <cfRule type="expression" dxfId="730" priority="35">
      <formula>WEEKDAY(A7)=7</formula>
    </cfRule>
    <cfRule type="expression" dxfId="729" priority="36">
      <formula>WEEKDAY(A7)=1</formula>
    </cfRule>
  </conditionalFormatting>
  <conditionalFormatting sqref="M7:M37">
    <cfRule type="expression" dxfId="728" priority="23">
      <formula>MONTH(A7)&lt;&gt;$A$3</formula>
    </cfRule>
    <cfRule type="expression" dxfId="727" priority="32">
      <formula>WEEKDAY(A7)=7</formula>
    </cfRule>
    <cfRule type="expression" dxfId="726" priority="33">
      <formula>WEEKDAY(A7)=1</formula>
    </cfRule>
  </conditionalFormatting>
  <conditionalFormatting sqref="N7:N37">
    <cfRule type="expression" dxfId="725" priority="22">
      <formula>MONTH(A7)&lt;&gt;$A$3</formula>
    </cfRule>
    <cfRule type="expression" dxfId="724" priority="29">
      <formula>WEEKDAY(A7)=7</formula>
    </cfRule>
    <cfRule type="expression" dxfId="723" priority="30">
      <formula>WEEKDAY(A7)=1</formula>
    </cfRule>
  </conditionalFormatting>
  <conditionalFormatting sqref="G7:G37">
    <cfRule type="expression" dxfId="722" priority="2">
      <formula>IF(AND(C7="休業日",D7="練習",G7&gt;0.1666668),TRUE,IF(AND(C7="",D7="練習",G7&gt;0.0833334),TRUE,FALSE))</formula>
    </cfRule>
    <cfRule type="expression" dxfId="721" priority="10">
      <formula>MONTH(A7)&lt;&gt;$A$3</formula>
    </cfRule>
    <cfRule type="expression" dxfId="720" priority="20">
      <formula>WEEKDAY(A7)=7</formula>
    </cfRule>
    <cfRule type="expression" dxfId="719" priority="21">
      <formula>WEEKDAY(A7)=1</formula>
    </cfRule>
  </conditionalFormatting>
  <conditionalFormatting sqref="J7:J37">
    <cfRule type="expression" dxfId="718" priority="11">
      <formula>MONTH(A7)&lt;&gt;$A$3</formula>
    </cfRule>
    <cfRule type="expression" dxfId="717" priority="17">
      <formula>WEEKDAY(A7)=7</formula>
    </cfRule>
    <cfRule type="expression" dxfId="716" priority="18">
      <formula>WEEKDAY(A7)=1</formula>
    </cfRule>
  </conditionalFormatting>
  <conditionalFormatting sqref="O7:O37">
    <cfRule type="expression" dxfId="715" priority="1">
      <formula>IF(AND(C7="休業日",L7="練習",O7&gt;0.1666668),TRUE,IF(AND(C7="",L7="練習",O7&gt;0.0833334),TRUE,FALSE))</formula>
    </cfRule>
    <cfRule type="expression" dxfId="714" priority="12">
      <formula>MONTH(A7)&lt;&gt;$A$3</formula>
    </cfRule>
    <cfRule type="expression" dxfId="713" priority="14">
      <formula>WEEKDAY(A7)=7</formula>
    </cfRule>
    <cfRule type="expression" dxfId="712" priority="15">
      <formula>WEEKDAY(A7)=1</formula>
    </cfRule>
  </conditionalFormatting>
  <conditionalFormatting sqref="D7:G37">
    <cfRule type="expression" dxfId="711" priority="9">
      <formula>$D7="休養日"</formula>
    </cfRule>
  </conditionalFormatting>
  <conditionalFormatting sqref="H7:J37">
    <cfRule type="expression" dxfId="710" priority="8">
      <formula>$H7="休養日"</formula>
    </cfRule>
  </conditionalFormatting>
  <conditionalFormatting sqref="L7:O37">
    <cfRule type="expression" dxfId="709" priority="7">
      <formula>$L7="休養日"</formula>
    </cfRule>
  </conditionalFormatting>
  <conditionalFormatting sqref="C7:C37">
    <cfRule type="expression" dxfId="708" priority="4">
      <formula>MONTH(A7)&lt;&gt;$A$3</formula>
    </cfRule>
    <cfRule type="expression" dxfId="707" priority="5">
      <formula>WEEKDAY(A7)=7</formula>
    </cfRule>
    <cfRule type="expression" dxfId="706" priority="6">
      <formula>WEEKDAY(A7)=1</formula>
    </cfRule>
  </conditionalFormatting>
  <dataValidations count="6">
    <dataValidation type="list" allowBlank="1" showInputMessage="1" showErrorMessage="1" sqref="H7:H37 D7:D37" xr:uid="{A0FC85D7-A2AB-4D8E-8DFC-976E506429A5}">
      <formula1>"練習,練習試合等,公式戦,その他,休養日"</formula1>
    </dataValidation>
    <dataValidation type="custom" allowBlank="1" showInputMessage="1" showErrorMessage="1" sqref="G7:G37" xr:uid="{19A56B32-B1C4-4D45-B9B1-8B7BFDB67291}">
      <formula1>IF($D7="休養日",FALSE,TRUE)</formula1>
    </dataValidation>
    <dataValidation type="custom" showInputMessage="1" showErrorMessage="1" sqref="I7:J37" xr:uid="{3ADA0080-B3ED-4A6C-BE89-9712E1580F7E}">
      <formula1>IF($H7="休養日",FALSE,IF(I7&gt;=2400,FALSE,IF(MOD(I7,100)&gt;=60,FALSE,TRUE)))</formula1>
    </dataValidation>
    <dataValidation type="custom" allowBlank="1" showInputMessage="1" showErrorMessage="1" sqref="M7:O37" xr:uid="{01EFD7B8-E991-4A00-8B10-694E80D475E2}">
      <formula1>IF($L7="休養日",FALSE,TRUE)</formula1>
    </dataValidation>
    <dataValidation type="list" allowBlank="1" showInputMessage="1" showErrorMessage="1" sqref="C7:C37" xr:uid="{4D0F2530-AC6F-4AB1-BEFC-3DE4E07BEA80}">
      <formula1>"休業日,　"</formula1>
    </dataValidation>
    <dataValidation type="custom" showInputMessage="1" showErrorMessage="1" sqref="E7:F37" xr:uid="{EE202D01-E854-4B80-95E3-E440901005E1}">
      <formula1>IF(OR($D7="休養日",$D7=""),FALSE,IF(E7&gt;=2400,FALSE,IF(MOD(E7,100)&gt;=60,FALSE,TRUE)))</formula1>
    </dataValidation>
  </dataValidations>
  <pageMargins left="0.70866141732283472" right="0.70866141732283472" top="0.55118110236220474" bottom="0.55118110236220474" header="0.31496062992125984" footer="0.31496062992125984"/>
  <pageSetup paperSize="9" scale="6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2B46380A-C038-42B5-BF7F-1200D8FAD177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E7:E37</xm:sqref>
        </x14:conditionalFormatting>
        <x14:conditionalFormatting xmlns:xm="http://schemas.microsoft.com/office/excel/2006/main">
          <x14:cfRule type="expression" priority="67" id="{72B65FFB-5735-4F23-826A-EDD2EAE21FE5}">
            <xm:f>COUNTIF('祝日（4月～12月）'!$B$2:$B$21,$A7)=1</xm:f>
            <x14:dxf>
              <font>
                <b/>
                <i val="0"/>
                <color rgb="FFFF0000"/>
              </font>
              <fill>
                <patternFill>
                  <bgColor rgb="FFFFCCFF"/>
                </patternFill>
              </fill>
            </x14:dxf>
          </x14:cfRule>
          <xm:sqref>A7:A37</xm:sqref>
        </x14:conditionalFormatting>
        <x14:conditionalFormatting xmlns:xm="http://schemas.microsoft.com/office/excel/2006/main">
          <x14:cfRule type="expression" priority="64" id="{44664190-47C4-451C-BAAE-B7B9A0424475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xpression" priority="59" id="{02AB7E1A-93D9-4806-BAB6-333DF4967E47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F7:F37</xm:sqref>
        </x14:conditionalFormatting>
        <x14:conditionalFormatting xmlns:xm="http://schemas.microsoft.com/office/excel/2006/main">
          <x14:cfRule type="expression" priority="56" id="{6C0D3F87-A1BD-4A2C-B824-5273409C49B0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I7:I37</xm:sqref>
        </x14:conditionalFormatting>
        <x14:conditionalFormatting xmlns:xm="http://schemas.microsoft.com/office/excel/2006/main">
          <x14:cfRule type="expression" priority="53" id="{8D1104E1-9C0D-499B-9FAB-7E2C054D7A4B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P7:P37</xm:sqref>
        </x14:conditionalFormatting>
        <x14:conditionalFormatting xmlns:xm="http://schemas.microsoft.com/office/excel/2006/main">
          <x14:cfRule type="expression" priority="50" id="{6444E707-A019-4433-8143-6C57BD199D17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Q7:Q37</xm:sqref>
        </x14:conditionalFormatting>
        <x14:conditionalFormatting xmlns:xm="http://schemas.microsoft.com/office/excel/2006/main">
          <x14:cfRule type="expression" priority="37" id="{E296D7BD-4522-445B-B20E-0809EDCD8AA4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H7:H37</xm:sqref>
        </x14:conditionalFormatting>
        <x14:conditionalFormatting xmlns:xm="http://schemas.microsoft.com/office/excel/2006/main">
          <x14:cfRule type="expression" priority="38" id="{F3204697-17E2-4AF3-A9B6-B27AFFB934BA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B7:B37</xm:sqref>
        </x14:conditionalFormatting>
        <x14:conditionalFormatting xmlns:xm="http://schemas.microsoft.com/office/excel/2006/main">
          <x14:cfRule type="expression" priority="34" id="{E77CB0FE-20FA-4D8F-A1B2-799704A88593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L7:L37</xm:sqref>
        </x14:conditionalFormatting>
        <x14:conditionalFormatting xmlns:xm="http://schemas.microsoft.com/office/excel/2006/main">
          <x14:cfRule type="expression" priority="31" id="{2E2BEA90-48D6-4E3F-A49B-D946C71AC631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M7:M37</xm:sqref>
        </x14:conditionalFormatting>
        <x14:conditionalFormatting xmlns:xm="http://schemas.microsoft.com/office/excel/2006/main">
          <x14:cfRule type="expression" priority="28" id="{F1688A56-E8E9-4C85-B866-EA19E8D118A1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N7:N37</xm:sqref>
        </x14:conditionalFormatting>
        <x14:conditionalFormatting xmlns:xm="http://schemas.microsoft.com/office/excel/2006/main">
          <x14:cfRule type="expression" priority="19" id="{C2803BB8-965F-476E-9CA2-B0A30C65EDF2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G7:G37</xm:sqref>
        </x14:conditionalFormatting>
        <x14:conditionalFormatting xmlns:xm="http://schemas.microsoft.com/office/excel/2006/main">
          <x14:cfRule type="expression" priority="16" id="{5B056A1A-54E1-47F9-A053-11FA5E3F892C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J7:J37</xm:sqref>
        </x14:conditionalFormatting>
        <x14:conditionalFormatting xmlns:xm="http://schemas.microsoft.com/office/excel/2006/main">
          <x14:cfRule type="expression" priority="13" id="{F8F28E5A-52F0-404D-B8FA-D32F75691192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O7:O37</xm:sqref>
        </x14:conditionalFormatting>
        <x14:conditionalFormatting xmlns:xm="http://schemas.microsoft.com/office/excel/2006/main">
          <x14:cfRule type="expression" priority="3" id="{6FE9E61E-E5D3-41F6-9346-4C746E5F55EF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C7:C37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75266-4E7D-439B-90E5-7A63C89C7A72}">
  <sheetPr>
    <pageSetUpPr fitToPage="1"/>
  </sheetPr>
  <dimension ref="A1:T45"/>
  <sheetViews>
    <sheetView view="pageBreakPreview" zoomScale="70" zoomScaleNormal="100" zoomScaleSheetLayoutView="70" workbookViewId="0">
      <selection activeCell="B7" sqref="B7"/>
    </sheetView>
  </sheetViews>
  <sheetFormatPr defaultColWidth="8.75" defaultRowHeight="15.75" x14ac:dyDescent="0.4"/>
  <cols>
    <col min="1" max="1" width="8.75" style="6" customWidth="1"/>
    <col min="2" max="2" width="20.75" style="89" customWidth="1"/>
    <col min="3" max="3" width="8.125" style="6" customWidth="1"/>
    <col min="4" max="4" width="10.75" style="6" customWidth="1"/>
    <col min="5" max="7" width="8.75" style="6" customWidth="1"/>
    <col min="8" max="8" width="10.75" style="6" customWidth="1"/>
    <col min="9" max="10" width="8.75" style="6" customWidth="1"/>
    <col min="11" max="11" width="8.75" style="6"/>
    <col min="12" max="12" width="10.75" style="6" customWidth="1"/>
    <col min="13" max="15" width="8.75" style="6"/>
    <col min="16" max="16" width="12.875" style="6" customWidth="1"/>
    <col min="17" max="17" width="23.75" style="89" customWidth="1"/>
    <col min="18" max="19" width="8.75" style="6"/>
    <col min="20" max="20" width="12.75" style="6" customWidth="1"/>
    <col min="21" max="21" width="18.25" style="6" customWidth="1"/>
    <col min="22" max="22" width="20.125" style="6" customWidth="1"/>
    <col min="23" max="16384" width="8.75" style="6"/>
  </cols>
  <sheetData>
    <row r="1" spans="1:20" ht="20.25" thickBot="1" x14ac:dyDescent="0.45">
      <c r="A1" s="32" t="s">
        <v>41</v>
      </c>
    </row>
    <row r="2" spans="1:20" ht="18" customHeight="1" thickBot="1" x14ac:dyDescent="0.45">
      <c r="A2" s="142">
        <v>2026</v>
      </c>
      <c r="B2" s="89" t="s">
        <v>0</v>
      </c>
      <c r="D2" s="185" t="s">
        <v>28</v>
      </c>
      <c r="E2" s="192" t="s">
        <v>29</v>
      </c>
      <c r="F2" s="193"/>
      <c r="H2" s="189" t="str">
        <f>IF(年間計画!A5="","",年間計画!A5)</f>
        <v/>
      </c>
      <c r="I2" s="190"/>
      <c r="J2" s="191"/>
    </row>
    <row r="3" spans="1:20" ht="18.600000000000001" customHeight="1" thickBot="1" x14ac:dyDescent="0.45">
      <c r="A3" s="141">
        <v>6</v>
      </c>
      <c r="B3" s="89" t="s">
        <v>1</v>
      </c>
      <c r="D3" s="186"/>
      <c r="E3" s="187" t="s">
        <v>64</v>
      </c>
      <c r="F3" s="188"/>
      <c r="H3" s="189" t="str">
        <f>IF(年間計画!F5="","",年間計画!F5)</f>
        <v/>
      </c>
      <c r="I3" s="190"/>
      <c r="J3" s="191"/>
      <c r="K3" s="6" t="s">
        <v>32</v>
      </c>
    </row>
    <row r="4" spans="1:20" ht="18.600000000000001" customHeight="1" thickBot="1" x14ac:dyDescent="0.45">
      <c r="A4" s="11"/>
      <c r="F4" s="12"/>
      <c r="G4" s="8"/>
      <c r="H4" s="9"/>
      <c r="R4" s="10"/>
      <c r="S4" s="10"/>
      <c r="T4" s="10"/>
    </row>
    <row r="5" spans="1:20" ht="19.899999999999999" customHeight="1" thickBot="1" x14ac:dyDescent="0.45">
      <c r="D5" s="194" t="s">
        <v>72</v>
      </c>
      <c r="E5" s="195"/>
      <c r="F5" s="195"/>
      <c r="G5" s="196"/>
      <c r="H5" s="197" t="s">
        <v>73</v>
      </c>
      <c r="I5" s="198"/>
      <c r="J5" s="199"/>
      <c r="K5" s="18"/>
      <c r="L5" s="182" t="s">
        <v>74</v>
      </c>
      <c r="M5" s="183"/>
      <c r="N5" s="183"/>
      <c r="O5" s="184"/>
      <c r="P5" s="14"/>
    </row>
    <row r="6" spans="1:20" ht="18" customHeight="1" thickBot="1" x14ac:dyDescent="0.45">
      <c r="A6" s="20"/>
      <c r="B6" s="92" t="s">
        <v>30</v>
      </c>
      <c r="C6" s="62" t="s">
        <v>65</v>
      </c>
      <c r="D6" s="17" t="s">
        <v>22</v>
      </c>
      <c r="E6" s="34" t="s">
        <v>42</v>
      </c>
      <c r="F6" s="34" t="s">
        <v>43</v>
      </c>
      <c r="G6" s="114" t="s">
        <v>67</v>
      </c>
      <c r="H6" s="17" t="s">
        <v>22</v>
      </c>
      <c r="I6" s="34" t="s">
        <v>42</v>
      </c>
      <c r="J6" s="41" t="s">
        <v>43</v>
      </c>
      <c r="K6" s="9"/>
      <c r="L6" s="129" t="s">
        <v>22</v>
      </c>
      <c r="M6" s="130" t="s">
        <v>42</v>
      </c>
      <c r="N6" s="130" t="s">
        <v>43</v>
      </c>
      <c r="O6" s="114" t="s">
        <v>68</v>
      </c>
      <c r="P6" s="21" t="s">
        <v>20</v>
      </c>
      <c r="Q6" s="90" t="s">
        <v>21</v>
      </c>
    </row>
    <row r="7" spans="1:20" ht="18" customHeight="1" x14ac:dyDescent="0.4">
      <c r="A7" s="22">
        <f>DATE(A2,A3,1)</f>
        <v>46174</v>
      </c>
      <c r="B7" s="93"/>
      <c r="C7" s="43"/>
      <c r="D7" s="48"/>
      <c r="E7" s="40"/>
      <c r="F7" s="110"/>
      <c r="G7" s="143" t="str">
        <f>IF(F7="", "", (TEXT(F7, "0!:00") - TEXT(E7, "0!:00")))</f>
        <v/>
      </c>
      <c r="H7" s="112"/>
      <c r="I7" s="40"/>
      <c r="J7" s="42"/>
      <c r="K7" s="19"/>
      <c r="L7" s="145" t="str">
        <f>IF(H7="",D7&amp;"",H7&amp;"")</f>
        <v/>
      </c>
      <c r="M7" s="146" t="str">
        <f>IF(L7="休養日","",IF(I7="",IF(E7="","",E7),IF(I7="","",I7)))</f>
        <v/>
      </c>
      <c r="N7" s="146" t="str">
        <f>IF(L7="休養日","",IF(J7="",IF(F7="","",F7),IF(J7="","",J7)))</f>
        <v/>
      </c>
      <c r="O7" s="143" t="str">
        <f>IF(L7="休養日","",IF(N7="", "", (TEXT(N7, "0!:00") - TEXT(M7, "0!:00"))))</f>
        <v/>
      </c>
      <c r="P7" s="126"/>
      <c r="Q7" s="64"/>
    </row>
    <row r="8" spans="1:20" ht="18" customHeight="1" x14ac:dyDescent="0.4">
      <c r="A8" s="23">
        <f>A7+1</f>
        <v>46175</v>
      </c>
      <c r="B8" s="94"/>
      <c r="C8" s="44"/>
      <c r="D8" s="48"/>
      <c r="E8" s="40"/>
      <c r="F8" s="110"/>
      <c r="G8" s="54" t="str">
        <f t="shared" ref="G8:G37" si="0">IF(F8="", "", (TEXT(F8, "0!:00") - TEXT(E8, "0!:00")))</f>
        <v/>
      </c>
      <c r="H8" s="112"/>
      <c r="I8" s="40"/>
      <c r="J8" s="42"/>
      <c r="K8" s="19"/>
      <c r="L8" s="49" t="str">
        <f t="shared" ref="L8:L37" si="1">IF(H8="",D8&amp;"",H8&amp;"")</f>
        <v/>
      </c>
      <c r="M8" s="40" t="str">
        <f t="shared" ref="M8:M37" si="2">IF(L8="休養日","",IF(I8="",IF(E8="","",E8),IF(I8="","",I8)))</f>
        <v/>
      </c>
      <c r="N8" s="40" t="str">
        <f t="shared" ref="N8:N37" si="3">IF(L8="休養日","",IF(J8="",IF(F8="","",F8),IF(J8="","",J8)))</f>
        <v/>
      </c>
      <c r="O8" s="54" t="str">
        <f t="shared" ref="O8:O37" si="4">IF(L8="休養日","",IF(N8="", "", (TEXT(N8, "0!:00") - TEXT(M8, "0!:00"))))</f>
        <v/>
      </c>
      <c r="P8" s="127"/>
      <c r="Q8" s="63"/>
    </row>
    <row r="9" spans="1:20" ht="18" customHeight="1" x14ac:dyDescent="0.4">
      <c r="A9" s="23">
        <f t="shared" ref="A9:A37" si="5">A8+1</f>
        <v>46176</v>
      </c>
      <c r="B9" s="94"/>
      <c r="C9" s="44"/>
      <c r="D9" s="48"/>
      <c r="E9" s="40"/>
      <c r="F9" s="110"/>
      <c r="G9" s="54" t="str">
        <f t="shared" si="0"/>
        <v/>
      </c>
      <c r="H9" s="112"/>
      <c r="I9" s="40"/>
      <c r="J9" s="42"/>
      <c r="K9" s="19"/>
      <c r="L9" s="49" t="str">
        <f t="shared" si="1"/>
        <v/>
      </c>
      <c r="M9" s="40" t="str">
        <f t="shared" si="2"/>
        <v/>
      </c>
      <c r="N9" s="40" t="str">
        <f t="shared" si="3"/>
        <v/>
      </c>
      <c r="O9" s="54" t="str">
        <f t="shared" si="4"/>
        <v/>
      </c>
      <c r="P9" s="127"/>
      <c r="Q9" s="63"/>
    </row>
    <row r="10" spans="1:20" ht="18" customHeight="1" x14ac:dyDescent="0.4">
      <c r="A10" s="23">
        <f t="shared" si="5"/>
        <v>46177</v>
      </c>
      <c r="B10" s="94"/>
      <c r="C10" s="44"/>
      <c r="D10" s="48"/>
      <c r="E10" s="40"/>
      <c r="F10" s="110"/>
      <c r="G10" s="54" t="str">
        <f t="shared" si="0"/>
        <v/>
      </c>
      <c r="H10" s="112"/>
      <c r="I10" s="40"/>
      <c r="J10" s="42"/>
      <c r="K10" s="19"/>
      <c r="L10" s="49" t="str">
        <f t="shared" si="1"/>
        <v/>
      </c>
      <c r="M10" s="40" t="str">
        <f t="shared" si="2"/>
        <v/>
      </c>
      <c r="N10" s="40" t="str">
        <f t="shared" si="3"/>
        <v/>
      </c>
      <c r="O10" s="54" t="str">
        <f t="shared" si="4"/>
        <v/>
      </c>
      <c r="P10" s="127"/>
      <c r="Q10" s="63"/>
      <c r="T10" s="38"/>
    </row>
    <row r="11" spans="1:20" ht="18" customHeight="1" x14ac:dyDescent="0.4">
      <c r="A11" s="23">
        <f t="shared" si="5"/>
        <v>46178</v>
      </c>
      <c r="B11" s="94"/>
      <c r="C11" s="44"/>
      <c r="D11" s="48"/>
      <c r="E11" s="40"/>
      <c r="F11" s="110"/>
      <c r="G11" s="54" t="str">
        <f t="shared" si="0"/>
        <v/>
      </c>
      <c r="H11" s="112"/>
      <c r="I11" s="40"/>
      <c r="J11" s="42"/>
      <c r="K11" s="19"/>
      <c r="L11" s="49" t="str">
        <f t="shared" si="1"/>
        <v/>
      </c>
      <c r="M11" s="40" t="str">
        <f t="shared" si="2"/>
        <v/>
      </c>
      <c r="N11" s="40" t="str">
        <f t="shared" si="3"/>
        <v/>
      </c>
      <c r="O11" s="54" t="str">
        <f t="shared" si="4"/>
        <v/>
      </c>
      <c r="P11" s="127"/>
      <c r="Q11" s="63"/>
    </row>
    <row r="12" spans="1:20" ht="18" customHeight="1" x14ac:dyDescent="0.4">
      <c r="A12" s="23">
        <f t="shared" si="5"/>
        <v>46179</v>
      </c>
      <c r="B12" s="94"/>
      <c r="C12" s="44"/>
      <c r="D12" s="48"/>
      <c r="E12" s="40"/>
      <c r="F12" s="110"/>
      <c r="G12" s="54" t="str">
        <f t="shared" si="0"/>
        <v/>
      </c>
      <c r="H12" s="112"/>
      <c r="I12" s="40"/>
      <c r="J12" s="42"/>
      <c r="K12" s="19"/>
      <c r="L12" s="49" t="str">
        <f t="shared" si="1"/>
        <v/>
      </c>
      <c r="M12" s="40" t="str">
        <f t="shared" si="2"/>
        <v/>
      </c>
      <c r="N12" s="40" t="str">
        <f t="shared" si="3"/>
        <v/>
      </c>
      <c r="O12" s="54" t="str">
        <f t="shared" si="4"/>
        <v/>
      </c>
      <c r="P12" s="127"/>
      <c r="Q12" s="63"/>
    </row>
    <row r="13" spans="1:20" ht="18" customHeight="1" x14ac:dyDescent="0.4">
      <c r="A13" s="23">
        <f t="shared" si="5"/>
        <v>46180</v>
      </c>
      <c r="B13" s="94"/>
      <c r="C13" s="44"/>
      <c r="D13" s="48"/>
      <c r="E13" s="40"/>
      <c r="F13" s="110"/>
      <c r="G13" s="54" t="str">
        <f t="shared" si="0"/>
        <v/>
      </c>
      <c r="H13" s="112"/>
      <c r="I13" s="40"/>
      <c r="J13" s="42"/>
      <c r="K13" s="19"/>
      <c r="L13" s="49" t="str">
        <f t="shared" si="1"/>
        <v/>
      </c>
      <c r="M13" s="40" t="str">
        <f t="shared" si="2"/>
        <v/>
      </c>
      <c r="N13" s="40" t="str">
        <f t="shared" si="3"/>
        <v/>
      </c>
      <c r="O13" s="54" t="str">
        <f t="shared" si="4"/>
        <v/>
      </c>
      <c r="P13" s="127"/>
      <c r="Q13" s="63"/>
      <c r="T13" s="39"/>
    </row>
    <row r="14" spans="1:20" ht="18" customHeight="1" x14ac:dyDescent="0.4">
      <c r="A14" s="23">
        <f t="shared" si="5"/>
        <v>46181</v>
      </c>
      <c r="B14" s="94"/>
      <c r="C14" s="44"/>
      <c r="D14" s="48"/>
      <c r="E14" s="40"/>
      <c r="F14" s="110"/>
      <c r="G14" s="54" t="str">
        <f t="shared" si="0"/>
        <v/>
      </c>
      <c r="H14" s="112"/>
      <c r="I14" s="40"/>
      <c r="J14" s="42"/>
      <c r="K14" s="19"/>
      <c r="L14" s="49" t="str">
        <f t="shared" si="1"/>
        <v/>
      </c>
      <c r="M14" s="40" t="str">
        <f t="shared" si="2"/>
        <v/>
      </c>
      <c r="N14" s="40" t="str">
        <f t="shared" si="3"/>
        <v/>
      </c>
      <c r="O14" s="54" t="str">
        <f t="shared" si="4"/>
        <v/>
      </c>
      <c r="P14" s="127"/>
      <c r="Q14" s="63"/>
      <c r="T14" s="16"/>
    </row>
    <row r="15" spans="1:20" ht="18" customHeight="1" x14ac:dyDescent="0.4">
      <c r="A15" s="23">
        <f t="shared" si="5"/>
        <v>46182</v>
      </c>
      <c r="B15" s="94"/>
      <c r="C15" s="44"/>
      <c r="D15" s="48"/>
      <c r="E15" s="40"/>
      <c r="F15" s="110"/>
      <c r="G15" s="54" t="str">
        <f t="shared" si="0"/>
        <v/>
      </c>
      <c r="H15" s="112"/>
      <c r="I15" s="40"/>
      <c r="J15" s="42"/>
      <c r="K15" s="19"/>
      <c r="L15" s="49" t="str">
        <f t="shared" si="1"/>
        <v/>
      </c>
      <c r="M15" s="40" t="str">
        <f t="shared" si="2"/>
        <v/>
      </c>
      <c r="N15" s="40" t="str">
        <f t="shared" si="3"/>
        <v/>
      </c>
      <c r="O15" s="54" t="str">
        <f t="shared" si="4"/>
        <v/>
      </c>
      <c r="P15" s="127"/>
      <c r="Q15" s="63"/>
    </row>
    <row r="16" spans="1:20" ht="18" customHeight="1" x14ac:dyDescent="0.4">
      <c r="A16" s="23">
        <f t="shared" si="5"/>
        <v>46183</v>
      </c>
      <c r="B16" s="94"/>
      <c r="C16" s="44"/>
      <c r="D16" s="48"/>
      <c r="E16" s="40"/>
      <c r="F16" s="110"/>
      <c r="G16" s="54" t="str">
        <f t="shared" si="0"/>
        <v/>
      </c>
      <c r="H16" s="112"/>
      <c r="I16" s="40"/>
      <c r="J16" s="42"/>
      <c r="K16" s="19"/>
      <c r="L16" s="49" t="str">
        <f t="shared" si="1"/>
        <v/>
      </c>
      <c r="M16" s="40" t="str">
        <f t="shared" si="2"/>
        <v/>
      </c>
      <c r="N16" s="40" t="str">
        <f t="shared" si="3"/>
        <v/>
      </c>
      <c r="O16" s="54" t="str">
        <f t="shared" si="4"/>
        <v/>
      </c>
      <c r="P16" s="127"/>
      <c r="Q16" s="63"/>
    </row>
    <row r="17" spans="1:17" ht="18" customHeight="1" x14ac:dyDescent="0.4">
      <c r="A17" s="23">
        <f t="shared" si="5"/>
        <v>46184</v>
      </c>
      <c r="B17" s="94"/>
      <c r="C17" s="44"/>
      <c r="D17" s="48"/>
      <c r="E17" s="40"/>
      <c r="F17" s="110"/>
      <c r="G17" s="54" t="str">
        <f t="shared" si="0"/>
        <v/>
      </c>
      <c r="H17" s="112"/>
      <c r="I17" s="40"/>
      <c r="J17" s="42"/>
      <c r="K17" s="19"/>
      <c r="L17" s="49" t="str">
        <f t="shared" si="1"/>
        <v/>
      </c>
      <c r="M17" s="40" t="str">
        <f t="shared" si="2"/>
        <v/>
      </c>
      <c r="N17" s="40" t="str">
        <f t="shared" si="3"/>
        <v/>
      </c>
      <c r="O17" s="54" t="str">
        <f t="shared" si="4"/>
        <v/>
      </c>
      <c r="P17" s="127"/>
      <c r="Q17" s="63"/>
    </row>
    <row r="18" spans="1:17" ht="18" customHeight="1" x14ac:dyDescent="0.4">
      <c r="A18" s="23">
        <f t="shared" si="5"/>
        <v>46185</v>
      </c>
      <c r="B18" s="94"/>
      <c r="C18" s="44"/>
      <c r="D18" s="48"/>
      <c r="E18" s="40"/>
      <c r="F18" s="110"/>
      <c r="G18" s="54" t="str">
        <f t="shared" si="0"/>
        <v/>
      </c>
      <c r="H18" s="112"/>
      <c r="I18" s="40"/>
      <c r="J18" s="42"/>
      <c r="K18" s="19"/>
      <c r="L18" s="49" t="str">
        <f t="shared" si="1"/>
        <v/>
      </c>
      <c r="M18" s="40" t="str">
        <f t="shared" si="2"/>
        <v/>
      </c>
      <c r="N18" s="40" t="str">
        <f t="shared" si="3"/>
        <v/>
      </c>
      <c r="O18" s="54" t="str">
        <f t="shared" si="4"/>
        <v/>
      </c>
      <c r="P18" s="127"/>
      <c r="Q18" s="63"/>
    </row>
    <row r="19" spans="1:17" ht="18" customHeight="1" x14ac:dyDescent="0.4">
      <c r="A19" s="23">
        <f t="shared" si="5"/>
        <v>46186</v>
      </c>
      <c r="B19" s="94"/>
      <c r="C19" s="44"/>
      <c r="D19" s="48"/>
      <c r="E19" s="40"/>
      <c r="F19" s="110"/>
      <c r="G19" s="54" t="str">
        <f t="shared" si="0"/>
        <v/>
      </c>
      <c r="H19" s="112"/>
      <c r="I19" s="40"/>
      <c r="J19" s="42"/>
      <c r="K19" s="19"/>
      <c r="L19" s="49" t="str">
        <f t="shared" si="1"/>
        <v/>
      </c>
      <c r="M19" s="40" t="str">
        <f t="shared" si="2"/>
        <v/>
      </c>
      <c r="N19" s="40" t="str">
        <f t="shared" si="3"/>
        <v/>
      </c>
      <c r="O19" s="54" t="str">
        <f t="shared" si="4"/>
        <v/>
      </c>
      <c r="P19" s="127"/>
      <c r="Q19" s="63"/>
    </row>
    <row r="20" spans="1:17" ht="18" customHeight="1" x14ac:dyDescent="0.4">
      <c r="A20" s="23">
        <f t="shared" si="5"/>
        <v>46187</v>
      </c>
      <c r="B20" s="94"/>
      <c r="C20" s="44"/>
      <c r="D20" s="48"/>
      <c r="E20" s="40"/>
      <c r="F20" s="110"/>
      <c r="G20" s="54" t="str">
        <f t="shared" si="0"/>
        <v/>
      </c>
      <c r="H20" s="112"/>
      <c r="I20" s="40"/>
      <c r="J20" s="42"/>
      <c r="K20" s="19"/>
      <c r="L20" s="49" t="str">
        <f t="shared" si="1"/>
        <v/>
      </c>
      <c r="M20" s="40" t="str">
        <f t="shared" si="2"/>
        <v/>
      </c>
      <c r="N20" s="40" t="str">
        <f t="shared" si="3"/>
        <v/>
      </c>
      <c r="O20" s="54" t="str">
        <f t="shared" si="4"/>
        <v/>
      </c>
      <c r="P20" s="127"/>
      <c r="Q20" s="63"/>
    </row>
    <row r="21" spans="1:17" ht="18" customHeight="1" x14ac:dyDescent="0.4">
      <c r="A21" s="23">
        <f t="shared" si="5"/>
        <v>46188</v>
      </c>
      <c r="B21" s="94"/>
      <c r="C21" s="44"/>
      <c r="D21" s="48"/>
      <c r="E21" s="40"/>
      <c r="F21" s="110"/>
      <c r="G21" s="54" t="str">
        <f t="shared" si="0"/>
        <v/>
      </c>
      <c r="H21" s="112"/>
      <c r="I21" s="40"/>
      <c r="J21" s="42"/>
      <c r="K21" s="19"/>
      <c r="L21" s="49" t="str">
        <f t="shared" si="1"/>
        <v/>
      </c>
      <c r="M21" s="40" t="str">
        <f t="shared" si="2"/>
        <v/>
      </c>
      <c r="N21" s="40" t="str">
        <f t="shared" si="3"/>
        <v/>
      </c>
      <c r="O21" s="54" t="str">
        <f t="shared" si="4"/>
        <v/>
      </c>
      <c r="P21" s="127"/>
      <c r="Q21" s="63"/>
    </row>
    <row r="22" spans="1:17" ht="18" customHeight="1" x14ac:dyDescent="0.4">
      <c r="A22" s="23">
        <f t="shared" si="5"/>
        <v>46189</v>
      </c>
      <c r="B22" s="94"/>
      <c r="C22" s="44"/>
      <c r="D22" s="48"/>
      <c r="E22" s="40"/>
      <c r="F22" s="110"/>
      <c r="G22" s="54" t="str">
        <f t="shared" si="0"/>
        <v/>
      </c>
      <c r="H22" s="112"/>
      <c r="I22" s="40"/>
      <c r="J22" s="42"/>
      <c r="K22" s="19"/>
      <c r="L22" s="49" t="str">
        <f t="shared" si="1"/>
        <v/>
      </c>
      <c r="M22" s="40" t="str">
        <f t="shared" si="2"/>
        <v/>
      </c>
      <c r="N22" s="40" t="str">
        <f t="shared" si="3"/>
        <v/>
      </c>
      <c r="O22" s="54" t="str">
        <f t="shared" si="4"/>
        <v/>
      </c>
      <c r="P22" s="127"/>
      <c r="Q22" s="63"/>
    </row>
    <row r="23" spans="1:17" ht="18" customHeight="1" x14ac:dyDescent="0.4">
      <c r="A23" s="23">
        <f t="shared" si="5"/>
        <v>46190</v>
      </c>
      <c r="B23" s="94"/>
      <c r="C23" s="44"/>
      <c r="D23" s="48"/>
      <c r="E23" s="40"/>
      <c r="F23" s="110"/>
      <c r="G23" s="54" t="str">
        <f t="shared" si="0"/>
        <v/>
      </c>
      <c r="H23" s="112"/>
      <c r="I23" s="40"/>
      <c r="J23" s="42"/>
      <c r="K23" s="19"/>
      <c r="L23" s="49" t="str">
        <f t="shared" si="1"/>
        <v/>
      </c>
      <c r="M23" s="40" t="str">
        <f t="shared" si="2"/>
        <v/>
      </c>
      <c r="N23" s="40" t="str">
        <f t="shared" si="3"/>
        <v/>
      </c>
      <c r="O23" s="54" t="str">
        <f t="shared" si="4"/>
        <v/>
      </c>
      <c r="P23" s="127"/>
      <c r="Q23" s="63"/>
    </row>
    <row r="24" spans="1:17" ht="18" customHeight="1" x14ac:dyDescent="0.4">
      <c r="A24" s="23">
        <f t="shared" si="5"/>
        <v>46191</v>
      </c>
      <c r="B24" s="94"/>
      <c r="C24" s="44"/>
      <c r="D24" s="48"/>
      <c r="E24" s="40"/>
      <c r="F24" s="110"/>
      <c r="G24" s="54" t="str">
        <f t="shared" si="0"/>
        <v/>
      </c>
      <c r="H24" s="112"/>
      <c r="I24" s="40"/>
      <c r="J24" s="42"/>
      <c r="K24" s="19"/>
      <c r="L24" s="49" t="str">
        <f t="shared" si="1"/>
        <v/>
      </c>
      <c r="M24" s="40" t="str">
        <f t="shared" si="2"/>
        <v/>
      </c>
      <c r="N24" s="40" t="str">
        <f t="shared" si="3"/>
        <v/>
      </c>
      <c r="O24" s="54" t="str">
        <f t="shared" si="4"/>
        <v/>
      </c>
      <c r="P24" s="127"/>
      <c r="Q24" s="63"/>
    </row>
    <row r="25" spans="1:17" ht="18" customHeight="1" x14ac:dyDescent="0.4">
      <c r="A25" s="23">
        <f t="shared" si="5"/>
        <v>46192</v>
      </c>
      <c r="B25" s="94"/>
      <c r="C25" s="44"/>
      <c r="D25" s="48"/>
      <c r="E25" s="40"/>
      <c r="F25" s="110"/>
      <c r="G25" s="54" t="str">
        <f t="shared" si="0"/>
        <v/>
      </c>
      <c r="H25" s="112"/>
      <c r="I25" s="40"/>
      <c r="J25" s="42"/>
      <c r="K25" s="19"/>
      <c r="L25" s="49" t="str">
        <f t="shared" si="1"/>
        <v/>
      </c>
      <c r="M25" s="40" t="str">
        <f t="shared" si="2"/>
        <v/>
      </c>
      <c r="N25" s="40" t="str">
        <f t="shared" si="3"/>
        <v/>
      </c>
      <c r="O25" s="54" t="str">
        <f t="shared" si="4"/>
        <v/>
      </c>
      <c r="P25" s="127"/>
      <c r="Q25" s="63"/>
    </row>
    <row r="26" spans="1:17" ht="18" customHeight="1" x14ac:dyDescent="0.4">
      <c r="A26" s="23">
        <f t="shared" si="5"/>
        <v>46193</v>
      </c>
      <c r="B26" s="94"/>
      <c r="C26" s="44"/>
      <c r="D26" s="48"/>
      <c r="E26" s="40"/>
      <c r="F26" s="110"/>
      <c r="G26" s="54" t="str">
        <f t="shared" si="0"/>
        <v/>
      </c>
      <c r="H26" s="112"/>
      <c r="I26" s="40"/>
      <c r="J26" s="42"/>
      <c r="K26" s="19"/>
      <c r="L26" s="49" t="str">
        <f t="shared" si="1"/>
        <v/>
      </c>
      <c r="M26" s="40" t="str">
        <f t="shared" si="2"/>
        <v/>
      </c>
      <c r="N26" s="40" t="str">
        <f t="shared" si="3"/>
        <v/>
      </c>
      <c r="O26" s="54" t="str">
        <f t="shared" si="4"/>
        <v/>
      </c>
      <c r="P26" s="127"/>
      <c r="Q26" s="63"/>
    </row>
    <row r="27" spans="1:17" ht="18" customHeight="1" x14ac:dyDescent="0.4">
      <c r="A27" s="23">
        <f t="shared" si="5"/>
        <v>46194</v>
      </c>
      <c r="B27" s="94"/>
      <c r="C27" s="44"/>
      <c r="D27" s="48"/>
      <c r="E27" s="40"/>
      <c r="F27" s="110"/>
      <c r="G27" s="54" t="str">
        <f t="shared" si="0"/>
        <v/>
      </c>
      <c r="H27" s="112"/>
      <c r="I27" s="40"/>
      <c r="J27" s="42"/>
      <c r="K27" s="19"/>
      <c r="L27" s="49" t="str">
        <f t="shared" si="1"/>
        <v/>
      </c>
      <c r="M27" s="40" t="str">
        <f t="shared" si="2"/>
        <v/>
      </c>
      <c r="N27" s="40" t="str">
        <f t="shared" si="3"/>
        <v/>
      </c>
      <c r="O27" s="54" t="str">
        <f t="shared" si="4"/>
        <v/>
      </c>
      <c r="P27" s="127"/>
      <c r="Q27" s="63"/>
    </row>
    <row r="28" spans="1:17" ht="18" customHeight="1" x14ac:dyDescent="0.4">
      <c r="A28" s="23">
        <f t="shared" si="5"/>
        <v>46195</v>
      </c>
      <c r="B28" s="94"/>
      <c r="C28" s="44"/>
      <c r="D28" s="48"/>
      <c r="E28" s="40"/>
      <c r="F28" s="110"/>
      <c r="G28" s="54" t="str">
        <f t="shared" si="0"/>
        <v/>
      </c>
      <c r="H28" s="112"/>
      <c r="I28" s="40"/>
      <c r="J28" s="42"/>
      <c r="K28" s="19"/>
      <c r="L28" s="49" t="str">
        <f t="shared" si="1"/>
        <v/>
      </c>
      <c r="M28" s="40" t="str">
        <f t="shared" si="2"/>
        <v/>
      </c>
      <c r="N28" s="40" t="str">
        <f t="shared" si="3"/>
        <v/>
      </c>
      <c r="O28" s="54" t="str">
        <f t="shared" si="4"/>
        <v/>
      </c>
      <c r="P28" s="127"/>
      <c r="Q28" s="63"/>
    </row>
    <row r="29" spans="1:17" ht="18" customHeight="1" x14ac:dyDescent="0.4">
      <c r="A29" s="23">
        <f t="shared" si="5"/>
        <v>46196</v>
      </c>
      <c r="B29" s="94"/>
      <c r="C29" s="44"/>
      <c r="D29" s="48"/>
      <c r="E29" s="40"/>
      <c r="F29" s="110"/>
      <c r="G29" s="54" t="str">
        <f t="shared" si="0"/>
        <v/>
      </c>
      <c r="H29" s="112"/>
      <c r="I29" s="40"/>
      <c r="J29" s="42"/>
      <c r="K29" s="19"/>
      <c r="L29" s="49" t="str">
        <f t="shared" si="1"/>
        <v/>
      </c>
      <c r="M29" s="40" t="str">
        <f t="shared" si="2"/>
        <v/>
      </c>
      <c r="N29" s="40" t="str">
        <f t="shared" si="3"/>
        <v/>
      </c>
      <c r="O29" s="54" t="str">
        <f t="shared" si="4"/>
        <v/>
      </c>
      <c r="P29" s="127"/>
      <c r="Q29" s="63"/>
    </row>
    <row r="30" spans="1:17" ht="18" customHeight="1" x14ac:dyDescent="0.4">
      <c r="A30" s="23">
        <f t="shared" si="5"/>
        <v>46197</v>
      </c>
      <c r="B30" s="94"/>
      <c r="C30" s="44"/>
      <c r="D30" s="48"/>
      <c r="E30" s="40"/>
      <c r="F30" s="110"/>
      <c r="G30" s="54" t="str">
        <f t="shared" si="0"/>
        <v/>
      </c>
      <c r="H30" s="112"/>
      <c r="I30" s="40"/>
      <c r="J30" s="42"/>
      <c r="K30" s="19"/>
      <c r="L30" s="49" t="str">
        <f t="shared" si="1"/>
        <v/>
      </c>
      <c r="M30" s="40" t="str">
        <f t="shared" si="2"/>
        <v/>
      </c>
      <c r="N30" s="40" t="str">
        <f t="shared" si="3"/>
        <v/>
      </c>
      <c r="O30" s="54" t="str">
        <f t="shared" si="4"/>
        <v/>
      </c>
      <c r="P30" s="127"/>
      <c r="Q30" s="63"/>
    </row>
    <row r="31" spans="1:17" ht="18" customHeight="1" x14ac:dyDescent="0.4">
      <c r="A31" s="23">
        <f t="shared" si="5"/>
        <v>46198</v>
      </c>
      <c r="B31" s="94"/>
      <c r="C31" s="44"/>
      <c r="D31" s="48"/>
      <c r="E31" s="40"/>
      <c r="F31" s="110"/>
      <c r="G31" s="54" t="str">
        <f t="shared" si="0"/>
        <v/>
      </c>
      <c r="H31" s="112"/>
      <c r="I31" s="40"/>
      <c r="J31" s="42"/>
      <c r="K31" s="19"/>
      <c r="L31" s="49" t="str">
        <f t="shared" si="1"/>
        <v/>
      </c>
      <c r="M31" s="40" t="str">
        <f t="shared" si="2"/>
        <v/>
      </c>
      <c r="N31" s="40" t="str">
        <f t="shared" si="3"/>
        <v/>
      </c>
      <c r="O31" s="54" t="str">
        <f t="shared" si="4"/>
        <v/>
      </c>
      <c r="P31" s="127"/>
      <c r="Q31" s="63"/>
    </row>
    <row r="32" spans="1:17" ht="18" customHeight="1" x14ac:dyDescent="0.4">
      <c r="A32" s="23">
        <f t="shared" si="5"/>
        <v>46199</v>
      </c>
      <c r="B32" s="94"/>
      <c r="C32" s="44"/>
      <c r="D32" s="48"/>
      <c r="E32" s="40"/>
      <c r="F32" s="110"/>
      <c r="G32" s="54" t="str">
        <f t="shared" si="0"/>
        <v/>
      </c>
      <c r="H32" s="112"/>
      <c r="I32" s="40"/>
      <c r="J32" s="42"/>
      <c r="K32" s="19"/>
      <c r="L32" s="49" t="str">
        <f t="shared" si="1"/>
        <v/>
      </c>
      <c r="M32" s="40" t="str">
        <f t="shared" si="2"/>
        <v/>
      </c>
      <c r="N32" s="40" t="str">
        <f t="shared" si="3"/>
        <v/>
      </c>
      <c r="O32" s="54" t="str">
        <f t="shared" si="4"/>
        <v/>
      </c>
      <c r="P32" s="127"/>
      <c r="Q32" s="63"/>
    </row>
    <row r="33" spans="1:17" ht="18" customHeight="1" x14ac:dyDescent="0.4">
      <c r="A33" s="23">
        <f t="shared" si="5"/>
        <v>46200</v>
      </c>
      <c r="B33" s="94"/>
      <c r="C33" s="44"/>
      <c r="D33" s="48"/>
      <c r="E33" s="40"/>
      <c r="F33" s="110"/>
      <c r="G33" s="54" t="str">
        <f t="shared" si="0"/>
        <v/>
      </c>
      <c r="H33" s="112"/>
      <c r="I33" s="40"/>
      <c r="J33" s="42"/>
      <c r="K33" s="19"/>
      <c r="L33" s="49" t="str">
        <f t="shared" si="1"/>
        <v/>
      </c>
      <c r="M33" s="40" t="str">
        <f t="shared" si="2"/>
        <v/>
      </c>
      <c r="N33" s="40" t="str">
        <f t="shared" si="3"/>
        <v/>
      </c>
      <c r="O33" s="54" t="str">
        <f t="shared" si="4"/>
        <v/>
      </c>
      <c r="P33" s="127"/>
      <c r="Q33" s="63"/>
    </row>
    <row r="34" spans="1:17" ht="18" customHeight="1" x14ac:dyDescent="0.4">
      <c r="A34" s="23">
        <f t="shared" si="5"/>
        <v>46201</v>
      </c>
      <c r="B34" s="94"/>
      <c r="C34" s="44"/>
      <c r="D34" s="48"/>
      <c r="E34" s="40"/>
      <c r="F34" s="110"/>
      <c r="G34" s="54" t="str">
        <f t="shared" si="0"/>
        <v/>
      </c>
      <c r="H34" s="112"/>
      <c r="I34" s="40"/>
      <c r="J34" s="42"/>
      <c r="K34" s="19"/>
      <c r="L34" s="49" t="str">
        <f t="shared" si="1"/>
        <v/>
      </c>
      <c r="M34" s="40" t="str">
        <f t="shared" si="2"/>
        <v/>
      </c>
      <c r="N34" s="40" t="str">
        <f t="shared" si="3"/>
        <v/>
      </c>
      <c r="O34" s="54" t="str">
        <f t="shared" si="4"/>
        <v/>
      </c>
      <c r="P34" s="127"/>
      <c r="Q34" s="63"/>
    </row>
    <row r="35" spans="1:17" ht="18" customHeight="1" x14ac:dyDescent="0.4">
      <c r="A35" s="23">
        <f t="shared" si="5"/>
        <v>46202</v>
      </c>
      <c r="B35" s="94"/>
      <c r="C35" s="44"/>
      <c r="D35" s="48"/>
      <c r="E35" s="40"/>
      <c r="F35" s="110"/>
      <c r="G35" s="54" t="str">
        <f t="shared" si="0"/>
        <v/>
      </c>
      <c r="H35" s="112"/>
      <c r="I35" s="40"/>
      <c r="J35" s="42"/>
      <c r="K35" s="19"/>
      <c r="L35" s="49" t="str">
        <f t="shared" si="1"/>
        <v/>
      </c>
      <c r="M35" s="40" t="str">
        <f t="shared" si="2"/>
        <v/>
      </c>
      <c r="N35" s="40" t="str">
        <f t="shared" si="3"/>
        <v/>
      </c>
      <c r="O35" s="54" t="str">
        <f t="shared" si="4"/>
        <v/>
      </c>
      <c r="P35" s="127"/>
      <c r="Q35" s="63"/>
    </row>
    <row r="36" spans="1:17" ht="18" customHeight="1" x14ac:dyDescent="0.4">
      <c r="A36" s="23">
        <f t="shared" si="5"/>
        <v>46203</v>
      </c>
      <c r="B36" s="94"/>
      <c r="C36" s="44"/>
      <c r="D36" s="48"/>
      <c r="E36" s="40"/>
      <c r="F36" s="110"/>
      <c r="G36" s="54" t="str">
        <f t="shared" si="0"/>
        <v/>
      </c>
      <c r="H36" s="112"/>
      <c r="I36" s="40"/>
      <c r="J36" s="42"/>
      <c r="K36" s="19"/>
      <c r="L36" s="49" t="str">
        <f t="shared" si="1"/>
        <v/>
      </c>
      <c r="M36" s="40" t="str">
        <f t="shared" si="2"/>
        <v/>
      </c>
      <c r="N36" s="40" t="str">
        <f t="shared" si="3"/>
        <v/>
      </c>
      <c r="O36" s="54" t="str">
        <f t="shared" si="4"/>
        <v/>
      </c>
      <c r="P36" s="127"/>
      <c r="Q36" s="63"/>
    </row>
    <row r="37" spans="1:17" ht="18" customHeight="1" thickBot="1" x14ac:dyDescent="0.45">
      <c r="A37" s="24">
        <f t="shared" si="5"/>
        <v>46204</v>
      </c>
      <c r="B37" s="95"/>
      <c r="C37" s="45"/>
      <c r="D37" s="119"/>
      <c r="E37" s="46"/>
      <c r="F37" s="111"/>
      <c r="G37" s="55" t="str">
        <f t="shared" si="0"/>
        <v/>
      </c>
      <c r="H37" s="113"/>
      <c r="I37" s="46"/>
      <c r="J37" s="47"/>
      <c r="K37" s="19"/>
      <c r="L37" s="50" t="str">
        <f t="shared" si="1"/>
        <v/>
      </c>
      <c r="M37" s="46" t="str">
        <f t="shared" si="2"/>
        <v/>
      </c>
      <c r="N37" s="46" t="str">
        <f t="shared" si="3"/>
        <v/>
      </c>
      <c r="O37" s="55" t="str">
        <f t="shared" si="4"/>
        <v/>
      </c>
      <c r="P37" s="128"/>
      <c r="Q37" s="33" t="s">
        <v>69</v>
      </c>
    </row>
    <row r="38" spans="1:17" ht="16.5" thickBot="1" x14ac:dyDescent="0.45">
      <c r="A38" s="7" t="s">
        <v>17</v>
      </c>
      <c r="B38" s="96"/>
      <c r="C38" s="13" t="s">
        <v>18</v>
      </c>
      <c r="D38" s="51">
        <f>COUNTIF($D$7:$D$37,C38)</f>
        <v>0</v>
      </c>
      <c r="G38" s="144">
        <f>SUM(G7:G37)-SUMIFS(G7:G37,D7:D37,"休養日")</f>
        <v>0</v>
      </c>
      <c r="K38" s="13" t="s">
        <v>18</v>
      </c>
      <c r="L38" s="51">
        <f>COUNTIF($L$7:$L$37,K38)</f>
        <v>0</v>
      </c>
      <c r="O38" s="144">
        <f>SUM(O7:O37)-SUMIFS(O7:O37,L7:L37,"休養日")</f>
        <v>0</v>
      </c>
    </row>
    <row r="39" spans="1:17" x14ac:dyDescent="0.4">
      <c r="B39" s="96"/>
      <c r="C39" s="13" t="s">
        <v>63</v>
      </c>
      <c r="D39" s="35">
        <f t="shared" ref="D39:D42" si="6">COUNTIF($D$7:$D$37,C39)</f>
        <v>0</v>
      </c>
      <c r="K39" s="13" t="s">
        <v>63</v>
      </c>
      <c r="L39" s="35">
        <f t="shared" ref="L39:L42" si="7">COUNTIF($L$7:$L$37,K39)</f>
        <v>0</v>
      </c>
    </row>
    <row r="40" spans="1:17" x14ac:dyDescent="0.4">
      <c r="B40" s="96"/>
      <c r="C40" s="13" t="s">
        <v>31</v>
      </c>
      <c r="D40" s="35">
        <f t="shared" si="6"/>
        <v>0</v>
      </c>
      <c r="K40" s="13" t="s">
        <v>31</v>
      </c>
      <c r="L40" s="35">
        <f t="shared" si="7"/>
        <v>0</v>
      </c>
    </row>
    <row r="41" spans="1:17" ht="16.5" thickBot="1" x14ac:dyDescent="0.45">
      <c r="B41" s="96"/>
      <c r="C41" s="13" t="s">
        <v>45</v>
      </c>
      <c r="D41" s="52">
        <f t="shared" si="6"/>
        <v>0</v>
      </c>
      <c r="K41" s="13" t="s">
        <v>45</v>
      </c>
      <c r="L41" s="52">
        <f t="shared" si="7"/>
        <v>0</v>
      </c>
    </row>
    <row r="42" spans="1:17" ht="16.5" thickBot="1" x14ac:dyDescent="0.45">
      <c r="B42" s="96"/>
      <c r="C42" s="13" t="s">
        <v>19</v>
      </c>
      <c r="D42" s="53">
        <f t="shared" si="6"/>
        <v>0</v>
      </c>
      <c r="K42" s="13" t="s">
        <v>19</v>
      </c>
      <c r="L42" s="53">
        <f t="shared" si="7"/>
        <v>0</v>
      </c>
    </row>
    <row r="43" spans="1:17" ht="16.5" thickBot="1" x14ac:dyDescent="0.45">
      <c r="B43" s="97"/>
      <c r="C43" s="30" t="s">
        <v>37</v>
      </c>
      <c r="D43" s="25">
        <f>COUNTIFS($C$7:$C$37,"休業日",$D$7:$D$37,"休養日")</f>
        <v>0</v>
      </c>
      <c r="K43" s="30" t="s">
        <v>37</v>
      </c>
      <c r="L43" s="25">
        <f>COUNTIFS($C$7:$C$37,"休業日",$L$7:$L$37,"休養日")</f>
        <v>0</v>
      </c>
    </row>
    <row r="45" spans="1:17" x14ac:dyDescent="0.4">
      <c r="B45" s="98"/>
      <c r="C45" s="7"/>
      <c r="K45" s="14"/>
      <c r="L45" s="14"/>
      <c r="M45" s="14"/>
      <c r="N45" s="14"/>
      <c r="O45" s="14"/>
      <c r="P45" s="15"/>
      <c r="Q45" s="91"/>
    </row>
  </sheetData>
  <mergeCells count="8">
    <mergeCell ref="L5:O5"/>
    <mergeCell ref="D2:D3"/>
    <mergeCell ref="E2:F2"/>
    <mergeCell ref="H2:J2"/>
    <mergeCell ref="E3:F3"/>
    <mergeCell ref="H3:J3"/>
    <mergeCell ref="D5:G5"/>
    <mergeCell ref="H5:J5"/>
  </mergeCells>
  <phoneticPr fontId="1"/>
  <conditionalFormatting sqref="A7:A37">
    <cfRule type="expression" dxfId="689" priority="68">
      <formula>WEEKDAY(A7)=7</formula>
    </cfRule>
    <cfRule type="expression" dxfId="688" priority="69">
      <formula>WEEKDAY(A7)=1</formula>
    </cfRule>
  </conditionalFormatting>
  <conditionalFormatting sqref="D7:D37">
    <cfRule type="expression" dxfId="687" priority="48">
      <formula>MONTH(A7)&lt;&gt;$A$3</formula>
    </cfRule>
    <cfRule type="expression" dxfId="686" priority="65">
      <formula>WEEKDAY(A7)=7</formula>
    </cfRule>
    <cfRule type="expression" dxfId="685" priority="66">
      <formula>WEEKDAY(A7)=1</formula>
    </cfRule>
  </conditionalFormatting>
  <conditionalFormatting sqref="E7:E37">
    <cfRule type="expression" dxfId="684" priority="47">
      <formula>MONTH(A7)&lt;&gt;$A$3</formula>
    </cfRule>
    <cfRule type="expression" dxfId="683" priority="62">
      <formula>WEEKDAY(A7)=7</formula>
    </cfRule>
    <cfRule type="expression" dxfId="682" priority="63">
      <formula>WEEKDAY(A7)=1</formula>
    </cfRule>
  </conditionalFormatting>
  <conditionalFormatting sqref="F7:F37">
    <cfRule type="expression" dxfId="681" priority="46">
      <formula>MONTH(A7)&lt;&gt;$A$3</formula>
    </cfRule>
    <cfRule type="expression" dxfId="680" priority="60">
      <formula>WEEKDAY(A7)=7</formula>
    </cfRule>
    <cfRule type="expression" dxfId="679" priority="61">
      <formula>WEEKDAY(A7)=1</formula>
    </cfRule>
  </conditionalFormatting>
  <conditionalFormatting sqref="I7:I37">
    <cfRule type="expression" dxfId="678" priority="45">
      <formula>MONTH(A7)&lt;&gt;$A$3</formula>
    </cfRule>
    <cfRule type="expression" dxfId="677" priority="57">
      <formula>WEEKDAY(A7)=7</formula>
    </cfRule>
    <cfRule type="expression" dxfId="676" priority="58">
      <formula>WEEKDAY(A7)=1</formula>
    </cfRule>
  </conditionalFormatting>
  <conditionalFormatting sqref="P7:P37">
    <cfRule type="expression" dxfId="675" priority="44">
      <formula>MONTH(A7)&lt;&gt;$A$3</formula>
    </cfRule>
    <cfRule type="expression" dxfId="674" priority="54">
      <formula>WEEKDAY(A7)=7</formula>
    </cfRule>
    <cfRule type="expression" dxfId="673" priority="55">
      <formula>WEEKDAY(A7)=1</formula>
    </cfRule>
  </conditionalFormatting>
  <conditionalFormatting sqref="Q7:Q37">
    <cfRule type="expression" dxfId="672" priority="43">
      <formula>MONTH(A7)&lt;&gt;$A$3</formula>
    </cfRule>
    <cfRule type="expression" dxfId="671" priority="51">
      <formula>WEEKDAY(A7)=7</formula>
    </cfRule>
    <cfRule type="expression" dxfId="670" priority="52">
      <formula>WEEKDAY(A7)=1</formula>
    </cfRule>
  </conditionalFormatting>
  <conditionalFormatting sqref="A7:A37">
    <cfRule type="expression" dxfId="669" priority="49">
      <formula>MONTH(A7)&lt;&gt;$A$3</formula>
    </cfRule>
  </conditionalFormatting>
  <conditionalFormatting sqref="H7:H37">
    <cfRule type="expression" dxfId="668" priority="25">
      <formula>MONTH(A7)&lt;&gt;$A$3</formula>
    </cfRule>
    <cfRule type="expression" dxfId="667" priority="41">
      <formula>WEEKDAY(A7)=7</formula>
    </cfRule>
    <cfRule type="expression" dxfId="666" priority="42">
      <formula>WEEKDAY(A7)=1</formula>
    </cfRule>
  </conditionalFormatting>
  <conditionalFormatting sqref="B7:B37">
    <cfRule type="expression" dxfId="665" priority="26">
      <formula>MONTH(A7)&lt;&gt;$A$3</formula>
    </cfRule>
    <cfRule type="expression" dxfId="664" priority="39">
      <formula>WEEKDAY(A7)=7</formula>
    </cfRule>
    <cfRule type="expression" dxfId="663" priority="40">
      <formula>WEEKDAY(A7)=1</formula>
    </cfRule>
  </conditionalFormatting>
  <conditionalFormatting sqref="L7:L37">
    <cfRule type="expression" dxfId="662" priority="24">
      <formula>MONTH(A7)&lt;&gt;$A$3</formula>
    </cfRule>
    <cfRule type="expression" dxfId="661" priority="35">
      <formula>WEEKDAY(A7)=7</formula>
    </cfRule>
    <cfRule type="expression" dxfId="660" priority="36">
      <formula>WEEKDAY(A7)=1</formula>
    </cfRule>
  </conditionalFormatting>
  <conditionalFormatting sqref="M7:M37">
    <cfRule type="expression" dxfId="659" priority="23">
      <formula>MONTH(A7)&lt;&gt;$A$3</formula>
    </cfRule>
    <cfRule type="expression" dxfId="658" priority="32">
      <formula>WEEKDAY(A7)=7</formula>
    </cfRule>
    <cfRule type="expression" dxfId="657" priority="33">
      <formula>WEEKDAY(A7)=1</formula>
    </cfRule>
  </conditionalFormatting>
  <conditionalFormatting sqref="N7:N37">
    <cfRule type="expression" dxfId="656" priority="22">
      <formula>MONTH(A7)&lt;&gt;$A$3</formula>
    </cfRule>
    <cfRule type="expression" dxfId="655" priority="29">
      <formula>WEEKDAY(A7)=7</formula>
    </cfRule>
    <cfRule type="expression" dxfId="654" priority="30">
      <formula>WEEKDAY(A7)=1</formula>
    </cfRule>
  </conditionalFormatting>
  <conditionalFormatting sqref="G7:G37">
    <cfRule type="expression" dxfId="653" priority="2">
      <formula>IF(AND(C7="休業日",D7="練習",G7&gt;0.1666668),TRUE,IF(AND(C7="",D7="練習",G7&gt;0.0833334),TRUE,FALSE))</formula>
    </cfRule>
    <cfRule type="expression" dxfId="652" priority="10">
      <formula>MONTH(A7)&lt;&gt;$A$3</formula>
    </cfRule>
    <cfRule type="expression" dxfId="651" priority="20">
      <formula>WEEKDAY(A7)=7</formula>
    </cfRule>
    <cfRule type="expression" dxfId="650" priority="21">
      <formula>WEEKDAY(A7)=1</formula>
    </cfRule>
  </conditionalFormatting>
  <conditionalFormatting sqref="J7:J37">
    <cfRule type="expression" dxfId="649" priority="11">
      <formula>MONTH(A7)&lt;&gt;$A$3</formula>
    </cfRule>
    <cfRule type="expression" dxfId="648" priority="17">
      <formula>WEEKDAY(A7)=7</formula>
    </cfRule>
    <cfRule type="expression" dxfId="647" priority="18">
      <formula>WEEKDAY(A7)=1</formula>
    </cfRule>
  </conditionalFormatting>
  <conditionalFormatting sqref="O7:O37">
    <cfRule type="expression" dxfId="646" priority="1">
      <formula>IF(AND(C7="休業日",L7="練習",O7&gt;0.1666668),TRUE,IF(AND(C7="",L7="練習",O7&gt;0.0833334),TRUE,FALSE))</formula>
    </cfRule>
    <cfRule type="expression" dxfId="645" priority="12">
      <formula>MONTH(A7)&lt;&gt;$A$3</formula>
    </cfRule>
    <cfRule type="expression" dxfId="644" priority="14">
      <formula>WEEKDAY(A7)=7</formula>
    </cfRule>
    <cfRule type="expression" dxfId="643" priority="15">
      <formula>WEEKDAY(A7)=1</formula>
    </cfRule>
  </conditionalFormatting>
  <conditionalFormatting sqref="D7:G37">
    <cfRule type="expression" dxfId="642" priority="9">
      <formula>$D7="休養日"</formula>
    </cfRule>
  </conditionalFormatting>
  <conditionalFormatting sqref="H7:J37">
    <cfRule type="expression" dxfId="641" priority="8">
      <formula>$H7="休養日"</formula>
    </cfRule>
  </conditionalFormatting>
  <conditionalFormatting sqref="L7:O37">
    <cfRule type="expression" dxfId="640" priority="7">
      <formula>$L7="休養日"</formula>
    </cfRule>
  </conditionalFormatting>
  <conditionalFormatting sqref="C7:C37">
    <cfRule type="expression" dxfId="639" priority="4">
      <formula>MONTH(A7)&lt;&gt;$A$3</formula>
    </cfRule>
    <cfRule type="expression" dxfId="638" priority="5">
      <formula>WEEKDAY(A7)=7</formula>
    </cfRule>
    <cfRule type="expression" dxfId="637" priority="6">
      <formula>WEEKDAY(A7)=1</formula>
    </cfRule>
  </conditionalFormatting>
  <dataValidations count="6">
    <dataValidation type="list" allowBlank="1" showInputMessage="1" showErrorMessage="1" sqref="H7:H37 D7:D37" xr:uid="{AF3E8E5A-A677-4FDE-85A3-E67B57C83831}">
      <formula1>"練習,練習試合等,公式戦,その他,休養日"</formula1>
    </dataValidation>
    <dataValidation type="custom" allowBlank="1" showInputMessage="1" showErrorMessage="1" sqref="G7:G37" xr:uid="{7A05EFD5-5DCE-4FEE-AE31-68EDB6CAED9C}">
      <formula1>IF($D7="休養日",FALSE,TRUE)</formula1>
    </dataValidation>
    <dataValidation type="custom" showInputMessage="1" showErrorMessage="1" sqref="I7:J37" xr:uid="{86853227-865C-4A8F-A12C-323AEF56835A}">
      <formula1>IF($H7="休養日",FALSE,IF(I7&gt;=2400,FALSE,IF(MOD(I7,100)&gt;=60,FALSE,TRUE)))</formula1>
    </dataValidation>
    <dataValidation type="custom" allowBlank="1" showInputMessage="1" showErrorMessage="1" sqref="M7:O37" xr:uid="{D8ECDFF6-6F66-4625-B0F4-145241010BCF}">
      <formula1>IF($L7="休養日",FALSE,TRUE)</formula1>
    </dataValidation>
    <dataValidation type="list" allowBlank="1" showInputMessage="1" showErrorMessage="1" sqref="C7:C37" xr:uid="{6D07734B-D955-40C7-B6B3-3ECFF8F637D6}">
      <formula1>"休業日,　"</formula1>
    </dataValidation>
    <dataValidation type="custom" showInputMessage="1" showErrorMessage="1" sqref="E7:F37" xr:uid="{72F53F9F-C604-4666-867B-80CAB04A8A86}">
      <formula1>IF(OR($D7="休養日",$D7=""),FALSE,IF(E7&gt;=2400,FALSE,IF(MOD(E7,100)&gt;=60,FALSE,TRUE)))</formula1>
    </dataValidation>
  </dataValidations>
  <pageMargins left="0.70866141732283472" right="0.70866141732283472" top="0.55118110236220474" bottom="0.55118110236220474" header="0.31496062992125984" footer="0.31496062992125984"/>
  <pageSetup paperSize="9" scale="6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53B056E7-2F1D-4FA9-977A-F10320BAA12E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E7:E37</xm:sqref>
        </x14:conditionalFormatting>
        <x14:conditionalFormatting xmlns:xm="http://schemas.microsoft.com/office/excel/2006/main">
          <x14:cfRule type="expression" priority="67" id="{43757EE1-559D-42A0-BAFD-21F34A82E079}">
            <xm:f>COUNTIF('祝日（4月～12月）'!$B$2:$B$21,$A7)=1</xm:f>
            <x14:dxf>
              <font>
                <b/>
                <i val="0"/>
                <color rgb="FFFF0000"/>
              </font>
              <fill>
                <patternFill>
                  <bgColor rgb="FFFFCCFF"/>
                </patternFill>
              </fill>
            </x14:dxf>
          </x14:cfRule>
          <xm:sqref>A7:A37</xm:sqref>
        </x14:conditionalFormatting>
        <x14:conditionalFormatting xmlns:xm="http://schemas.microsoft.com/office/excel/2006/main">
          <x14:cfRule type="expression" priority="64" id="{2F2EEEFF-DECF-4395-95D1-3AAFB5E4674A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xpression" priority="59" id="{82EE80F7-3D28-4C56-A84A-3B89A71D501A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F7:F37</xm:sqref>
        </x14:conditionalFormatting>
        <x14:conditionalFormatting xmlns:xm="http://schemas.microsoft.com/office/excel/2006/main">
          <x14:cfRule type="expression" priority="56" id="{E6B8842D-B7D5-47C4-99AA-B4B2435065E7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I7:I37</xm:sqref>
        </x14:conditionalFormatting>
        <x14:conditionalFormatting xmlns:xm="http://schemas.microsoft.com/office/excel/2006/main">
          <x14:cfRule type="expression" priority="53" id="{4C1BA041-40BA-4B87-96A2-94A858E6C8B3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P7:P37</xm:sqref>
        </x14:conditionalFormatting>
        <x14:conditionalFormatting xmlns:xm="http://schemas.microsoft.com/office/excel/2006/main">
          <x14:cfRule type="expression" priority="50" id="{59E272F3-3CEF-4116-A6F9-268DD4789582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Q7:Q37</xm:sqref>
        </x14:conditionalFormatting>
        <x14:conditionalFormatting xmlns:xm="http://schemas.microsoft.com/office/excel/2006/main">
          <x14:cfRule type="expression" priority="37" id="{5E7A458D-CEC1-4D64-B809-B69F50603D93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H7:H37</xm:sqref>
        </x14:conditionalFormatting>
        <x14:conditionalFormatting xmlns:xm="http://schemas.microsoft.com/office/excel/2006/main">
          <x14:cfRule type="expression" priority="38" id="{4261C943-A473-4BBD-8346-2B9E55FA95FD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B7:B37</xm:sqref>
        </x14:conditionalFormatting>
        <x14:conditionalFormatting xmlns:xm="http://schemas.microsoft.com/office/excel/2006/main">
          <x14:cfRule type="expression" priority="34" id="{D7ECC522-77C2-49FE-8CB9-7B52230A3B3C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L7:L37</xm:sqref>
        </x14:conditionalFormatting>
        <x14:conditionalFormatting xmlns:xm="http://schemas.microsoft.com/office/excel/2006/main">
          <x14:cfRule type="expression" priority="31" id="{274AE923-5627-40C8-8977-1CF176B04761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M7:M37</xm:sqref>
        </x14:conditionalFormatting>
        <x14:conditionalFormatting xmlns:xm="http://schemas.microsoft.com/office/excel/2006/main">
          <x14:cfRule type="expression" priority="28" id="{6CC60885-B99D-4CD2-B695-47E2C9047DFF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N7:N37</xm:sqref>
        </x14:conditionalFormatting>
        <x14:conditionalFormatting xmlns:xm="http://schemas.microsoft.com/office/excel/2006/main">
          <x14:cfRule type="expression" priority="19" id="{B05B1956-CD7D-450A-8206-DA5F0A8A7A0C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G7:G37</xm:sqref>
        </x14:conditionalFormatting>
        <x14:conditionalFormatting xmlns:xm="http://schemas.microsoft.com/office/excel/2006/main">
          <x14:cfRule type="expression" priority="16" id="{A10EC19B-2BF9-473F-9CF7-4C1A0B452BC5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J7:J37</xm:sqref>
        </x14:conditionalFormatting>
        <x14:conditionalFormatting xmlns:xm="http://schemas.microsoft.com/office/excel/2006/main">
          <x14:cfRule type="expression" priority="13" id="{719DA118-BD4E-420A-B523-90099BBA31D7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O7:O37</xm:sqref>
        </x14:conditionalFormatting>
        <x14:conditionalFormatting xmlns:xm="http://schemas.microsoft.com/office/excel/2006/main">
          <x14:cfRule type="expression" priority="3" id="{95491CFB-8611-498B-88AF-87BE60E9E3DC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C7:C37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7BF3-A016-4F70-B7DD-289A8FA0F6FD}">
  <sheetPr>
    <pageSetUpPr fitToPage="1"/>
  </sheetPr>
  <dimension ref="A1:T45"/>
  <sheetViews>
    <sheetView view="pageBreakPreview" zoomScale="70" zoomScaleNormal="100" zoomScaleSheetLayoutView="70" workbookViewId="0">
      <selection activeCell="B7" sqref="B7"/>
    </sheetView>
  </sheetViews>
  <sheetFormatPr defaultColWidth="8.75" defaultRowHeight="15.75" x14ac:dyDescent="0.4"/>
  <cols>
    <col min="1" max="1" width="8.75" style="6" customWidth="1"/>
    <col min="2" max="2" width="20.75" style="89" customWidth="1"/>
    <col min="3" max="3" width="8.125" style="6" customWidth="1"/>
    <col min="4" max="4" width="10.75" style="6" customWidth="1"/>
    <col min="5" max="7" width="8.75" style="6" customWidth="1"/>
    <col min="8" max="8" width="10.75" style="6" customWidth="1"/>
    <col min="9" max="10" width="8.75" style="6" customWidth="1"/>
    <col min="11" max="11" width="8.75" style="6"/>
    <col min="12" max="12" width="10.75" style="6" customWidth="1"/>
    <col min="13" max="15" width="8.75" style="6"/>
    <col min="16" max="16" width="12.875" style="6" customWidth="1"/>
    <col min="17" max="17" width="23.75" style="89" customWidth="1"/>
    <col min="18" max="19" width="8.75" style="6"/>
    <col min="20" max="20" width="12.75" style="6" customWidth="1"/>
    <col min="21" max="21" width="18.25" style="6" customWidth="1"/>
    <col min="22" max="22" width="20.125" style="6" customWidth="1"/>
    <col min="23" max="16384" width="8.75" style="6"/>
  </cols>
  <sheetData>
    <row r="1" spans="1:20" ht="20.25" thickBot="1" x14ac:dyDescent="0.45">
      <c r="A1" s="32" t="s">
        <v>41</v>
      </c>
    </row>
    <row r="2" spans="1:20" ht="18" customHeight="1" thickBot="1" x14ac:dyDescent="0.45">
      <c r="A2" s="142">
        <v>2026</v>
      </c>
      <c r="B2" s="89" t="s">
        <v>0</v>
      </c>
      <c r="D2" s="185" t="s">
        <v>28</v>
      </c>
      <c r="E2" s="192" t="s">
        <v>29</v>
      </c>
      <c r="F2" s="193"/>
      <c r="H2" s="189" t="str">
        <f>IF(年間計画!A5="","",年間計画!A5)</f>
        <v/>
      </c>
      <c r="I2" s="190"/>
      <c r="J2" s="191"/>
    </row>
    <row r="3" spans="1:20" ht="18.600000000000001" customHeight="1" thickBot="1" x14ac:dyDescent="0.45">
      <c r="A3" s="141">
        <v>7</v>
      </c>
      <c r="B3" s="89" t="s">
        <v>1</v>
      </c>
      <c r="D3" s="186"/>
      <c r="E3" s="187" t="s">
        <v>64</v>
      </c>
      <c r="F3" s="188"/>
      <c r="H3" s="189" t="str">
        <f>IF(年間計画!F5="","",年間計画!F5)</f>
        <v/>
      </c>
      <c r="I3" s="190"/>
      <c r="J3" s="191"/>
      <c r="K3" s="6" t="s">
        <v>32</v>
      </c>
    </row>
    <row r="4" spans="1:20" ht="18.600000000000001" customHeight="1" thickBot="1" x14ac:dyDescent="0.45">
      <c r="A4" s="11"/>
      <c r="F4" s="12"/>
      <c r="G4" s="8"/>
      <c r="H4" s="9"/>
      <c r="R4" s="10"/>
      <c r="S4" s="10"/>
      <c r="T4" s="10"/>
    </row>
    <row r="5" spans="1:20" ht="19.899999999999999" customHeight="1" thickBot="1" x14ac:dyDescent="0.45">
      <c r="D5" s="194" t="s">
        <v>72</v>
      </c>
      <c r="E5" s="195"/>
      <c r="F5" s="195"/>
      <c r="G5" s="196"/>
      <c r="H5" s="197" t="s">
        <v>73</v>
      </c>
      <c r="I5" s="198"/>
      <c r="J5" s="199"/>
      <c r="K5" s="18"/>
      <c r="L5" s="182" t="s">
        <v>74</v>
      </c>
      <c r="M5" s="183"/>
      <c r="N5" s="183"/>
      <c r="O5" s="184"/>
      <c r="P5" s="14"/>
    </row>
    <row r="6" spans="1:20" ht="18" customHeight="1" thickBot="1" x14ac:dyDescent="0.45">
      <c r="A6" s="20"/>
      <c r="B6" s="92" t="s">
        <v>30</v>
      </c>
      <c r="C6" s="62" t="s">
        <v>65</v>
      </c>
      <c r="D6" s="17" t="s">
        <v>22</v>
      </c>
      <c r="E6" s="34" t="s">
        <v>42</v>
      </c>
      <c r="F6" s="34" t="s">
        <v>43</v>
      </c>
      <c r="G6" s="114" t="s">
        <v>67</v>
      </c>
      <c r="H6" s="17" t="s">
        <v>22</v>
      </c>
      <c r="I6" s="34" t="s">
        <v>42</v>
      </c>
      <c r="J6" s="41" t="s">
        <v>43</v>
      </c>
      <c r="K6" s="9"/>
      <c r="L6" s="129" t="s">
        <v>22</v>
      </c>
      <c r="M6" s="130" t="s">
        <v>42</v>
      </c>
      <c r="N6" s="130" t="s">
        <v>43</v>
      </c>
      <c r="O6" s="114" t="s">
        <v>68</v>
      </c>
      <c r="P6" s="21" t="s">
        <v>20</v>
      </c>
      <c r="Q6" s="90" t="s">
        <v>21</v>
      </c>
    </row>
    <row r="7" spans="1:20" ht="18" customHeight="1" x14ac:dyDescent="0.4">
      <c r="A7" s="22">
        <f>DATE(A2,A3,1)</f>
        <v>46204</v>
      </c>
      <c r="B7" s="93"/>
      <c r="C7" s="43"/>
      <c r="D7" s="48"/>
      <c r="E7" s="40"/>
      <c r="F7" s="110"/>
      <c r="G7" s="143" t="str">
        <f>IF(F7="", "", (TEXT(F7, "0!:00") - TEXT(E7, "0!:00")))</f>
        <v/>
      </c>
      <c r="H7" s="112"/>
      <c r="I7" s="40"/>
      <c r="J7" s="42"/>
      <c r="K7" s="19"/>
      <c r="L7" s="145" t="str">
        <f>IF(H7="",D7&amp;"",H7&amp;"")</f>
        <v/>
      </c>
      <c r="M7" s="146" t="str">
        <f>IF(L7="休養日","",IF(I7="",IF(E7="","",E7),IF(I7="","",I7)))</f>
        <v/>
      </c>
      <c r="N7" s="146" t="str">
        <f>IF(L7="休養日","",IF(J7="",IF(F7="","",F7),IF(J7="","",J7)))</f>
        <v/>
      </c>
      <c r="O7" s="143" t="str">
        <f>IF(L7="休養日","",IF(N7="", "", (TEXT(N7, "0!:00") - TEXT(M7, "0!:00"))))</f>
        <v/>
      </c>
      <c r="P7" s="126"/>
      <c r="Q7" s="64"/>
    </row>
    <row r="8" spans="1:20" ht="18" customHeight="1" x14ac:dyDescent="0.4">
      <c r="A8" s="23">
        <f>A7+1</f>
        <v>46205</v>
      </c>
      <c r="B8" s="94"/>
      <c r="C8" s="44"/>
      <c r="D8" s="48"/>
      <c r="E8" s="40"/>
      <c r="F8" s="110"/>
      <c r="G8" s="54" t="str">
        <f t="shared" ref="G8:G37" si="0">IF(F8="", "", (TEXT(F8, "0!:00") - TEXT(E8, "0!:00")))</f>
        <v/>
      </c>
      <c r="H8" s="112"/>
      <c r="I8" s="40"/>
      <c r="J8" s="42"/>
      <c r="K8" s="19"/>
      <c r="L8" s="49" t="str">
        <f t="shared" ref="L8:L37" si="1">IF(H8="",D8&amp;"",H8&amp;"")</f>
        <v/>
      </c>
      <c r="M8" s="40" t="str">
        <f t="shared" ref="M8:M37" si="2">IF(L8="休養日","",IF(I8="",IF(E8="","",E8),IF(I8="","",I8)))</f>
        <v/>
      </c>
      <c r="N8" s="40" t="str">
        <f t="shared" ref="N8:N37" si="3">IF(L8="休養日","",IF(J8="",IF(F8="","",F8),IF(J8="","",J8)))</f>
        <v/>
      </c>
      <c r="O8" s="54" t="str">
        <f t="shared" ref="O8:O37" si="4">IF(L8="休養日","",IF(N8="", "", (TEXT(N8, "0!:00") - TEXT(M8, "0!:00"))))</f>
        <v/>
      </c>
      <c r="P8" s="127"/>
      <c r="Q8" s="63"/>
    </row>
    <row r="9" spans="1:20" ht="18" customHeight="1" x14ac:dyDescent="0.4">
      <c r="A9" s="23">
        <f t="shared" ref="A9:A37" si="5">A8+1</f>
        <v>46206</v>
      </c>
      <c r="B9" s="94"/>
      <c r="C9" s="44"/>
      <c r="D9" s="48"/>
      <c r="E9" s="40"/>
      <c r="F9" s="110"/>
      <c r="G9" s="54" t="str">
        <f t="shared" si="0"/>
        <v/>
      </c>
      <c r="H9" s="112"/>
      <c r="I9" s="40"/>
      <c r="J9" s="42"/>
      <c r="K9" s="19"/>
      <c r="L9" s="49" t="str">
        <f t="shared" si="1"/>
        <v/>
      </c>
      <c r="M9" s="40" t="str">
        <f t="shared" si="2"/>
        <v/>
      </c>
      <c r="N9" s="40" t="str">
        <f t="shared" si="3"/>
        <v/>
      </c>
      <c r="O9" s="54" t="str">
        <f t="shared" si="4"/>
        <v/>
      </c>
      <c r="P9" s="127"/>
      <c r="Q9" s="63"/>
    </row>
    <row r="10" spans="1:20" ht="18" customHeight="1" x14ac:dyDescent="0.4">
      <c r="A10" s="23">
        <f t="shared" si="5"/>
        <v>46207</v>
      </c>
      <c r="B10" s="94"/>
      <c r="C10" s="44"/>
      <c r="D10" s="48"/>
      <c r="E10" s="40"/>
      <c r="F10" s="110"/>
      <c r="G10" s="54" t="str">
        <f t="shared" si="0"/>
        <v/>
      </c>
      <c r="H10" s="112"/>
      <c r="I10" s="40"/>
      <c r="J10" s="42"/>
      <c r="K10" s="19"/>
      <c r="L10" s="49" t="str">
        <f t="shared" si="1"/>
        <v/>
      </c>
      <c r="M10" s="40" t="str">
        <f t="shared" si="2"/>
        <v/>
      </c>
      <c r="N10" s="40" t="str">
        <f t="shared" si="3"/>
        <v/>
      </c>
      <c r="O10" s="54" t="str">
        <f t="shared" si="4"/>
        <v/>
      </c>
      <c r="P10" s="127"/>
      <c r="Q10" s="63"/>
      <c r="T10" s="38"/>
    </row>
    <row r="11" spans="1:20" ht="18" customHeight="1" x14ac:dyDescent="0.4">
      <c r="A11" s="23">
        <f t="shared" si="5"/>
        <v>46208</v>
      </c>
      <c r="B11" s="94"/>
      <c r="C11" s="44"/>
      <c r="D11" s="48"/>
      <c r="E11" s="40"/>
      <c r="F11" s="110"/>
      <c r="G11" s="54" t="str">
        <f t="shared" si="0"/>
        <v/>
      </c>
      <c r="H11" s="112"/>
      <c r="I11" s="40"/>
      <c r="J11" s="42"/>
      <c r="K11" s="19"/>
      <c r="L11" s="49" t="str">
        <f t="shared" si="1"/>
        <v/>
      </c>
      <c r="M11" s="40" t="str">
        <f t="shared" si="2"/>
        <v/>
      </c>
      <c r="N11" s="40" t="str">
        <f t="shared" si="3"/>
        <v/>
      </c>
      <c r="O11" s="54" t="str">
        <f t="shared" si="4"/>
        <v/>
      </c>
      <c r="P11" s="127"/>
      <c r="Q11" s="63"/>
    </row>
    <row r="12" spans="1:20" ht="18" customHeight="1" x14ac:dyDescent="0.4">
      <c r="A12" s="23">
        <f t="shared" si="5"/>
        <v>46209</v>
      </c>
      <c r="B12" s="94"/>
      <c r="C12" s="44"/>
      <c r="D12" s="48"/>
      <c r="E12" s="40"/>
      <c r="F12" s="110"/>
      <c r="G12" s="54" t="str">
        <f t="shared" si="0"/>
        <v/>
      </c>
      <c r="H12" s="112"/>
      <c r="I12" s="40"/>
      <c r="J12" s="42"/>
      <c r="K12" s="19"/>
      <c r="L12" s="49" t="str">
        <f t="shared" si="1"/>
        <v/>
      </c>
      <c r="M12" s="40" t="str">
        <f t="shared" si="2"/>
        <v/>
      </c>
      <c r="N12" s="40" t="str">
        <f t="shared" si="3"/>
        <v/>
      </c>
      <c r="O12" s="54" t="str">
        <f t="shared" si="4"/>
        <v/>
      </c>
      <c r="P12" s="127"/>
      <c r="Q12" s="63"/>
    </row>
    <row r="13" spans="1:20" ht="18" customHeight="1" x14ac:dyDescent="0.4">
      <c r="A13" s="23">
        <f t="shared" si="5"/>
        <v>46210</v>
      </c>
      <c r="B13" s="94"/>
      <c r="C13" s="44"/>
      <c r="D13" s="48"/>
      <c r="E13" s="40"/>
      <c r="F13" s="110"/>
      <c r="G13" s="54" t="str">
        <f t="shared" si="0"/>
        <v/>
      </c>
      <c r="H13" s="112"/>
      <c r="I13" s="40"/>
      <c r="J13" s="42"/>
      <c r="K13" s="19"/>
      <c r="L13" s="49" t="str">
        <f t="shared" si="1"/>
        <v/>
      </c>
      <c r="M13" s="40" t="str">
        <f t="shared" si="2"/>
        <v/>
      </c>
      <c r="N13" s="40" t="str">
        <f t="shared" si="3"/>
        <v/>
      </c>
      <c r="O13" s="54" t="str">
        <f t="shared" si="4"/>
        <v/>
      </c>
      <c r="P13" s="127"/>
      <c r="Q13" s="63"/>
      <c r="T13" s="39"/>
    </row>
    <row r="14" spans="1:20" ht="18" customHeight="1" x14ac:dyDescent="0.4">
      <c r="A14" s="23">
        <f t="shared" si="5"/>
        <v>46211</v>
      </c>
      <c r="B14" s="94"/>
      <c r="C14" s="44"/>
      <c r="D14" s="48"/>
      <c r="E14" s="40"/>
      <c r="F14" s="110"/>
      <c r="G14" s="54" t="str">
        <f t="shared" si="0"/>
        <v/>
      </c>
      <c r="H14" s="112"/>
      <c r="I14" s="40"/>
      <c r="J14" s="42"/>
      <c r="K14" s="19"/>
      <c r="L14" s="49" t="str">
        <f t="shared" si="1"/>
        <v/>
      </c>
      <c r="M14" s="40" t="str">
        <f t="shared" si="2"/>
        <v/>
      </c>
      <c r="N14" s="40" t="str">
        <f t="shared" si="3"/>
        <v/>
      </c>
      <c r="O14" s="54" t="str">
        <f t="shared" si="4"/>
        <v/>
      </c>
      <c r="P14" s="127"/>
      <c r="Q14" s="63"/>
      <c r="T14" s="16"/>
    </row>
    <row r="15" spans="1:20" ht="18" customHeight="1" x14ac:dyDescent="0.4">
      <c r="A15" s="23">
        <f t="shared" si="5"/>
        <v>46212</v>
      </c>
      <c r="B15" s="94"/>
      <c r="C15" s="44"/>
      <c r="D15" s="48"/>
      <c r="E15" s="40"/>
      <c r="F15" s="110"/>
      <c r="G15" s="54" t="str">
        <f t="shared" si="0"/>
        <v/>
      </c>
      <c r="H15" s="112"/>
      <c r="I15" s="40"/>
      <c r="J15" s="42"/>
      <c r="K15" s="19"/>
      <c r="L15" s="49" t="str">
        <f t="shared" si="1"/>
        <v/>
      </c>
      <c r="M15" s="40" t="str">
        <f t="shared" si="2"/>
        <v/>
      </c>
      <c r="N15" s="40" t="str">
        <f t="shared" si="3"/>
        <v/>
      </c>
      <c r="O15" s="54" t="str">
        <f t="shared" si="4"/>
        <v/>
      </c>
      <c r="P15" s="127"/>
      <c r="Q15" s="63"/>
    </row>
    <row r="16" spans="1:20" ht="18" customHeight="1" x14ac:dyDescent="0.4">
      <c r="A16" s="23">
        <f t="shared" si="5"/>
        <v>46213</v>
      </c>
      <c r="B16" s="94"/>
      <c r="C16" s="44"/>
      <c r="D16" s="48"/>
      <c r="E16" s="40"/>
      <c r="F16" s="110"/>
      <c r="G16" s="54" t="str">
        <f t="shared" si="0"/>
        <v/>
      </c>
      <c r="H16" s="112"/>
      <c r="I16" s="40"/>
      <c r="J16" s="42"/>
      <c r="K16" s="19"/>
      <c r="L16" s="49" t="str">
        <f t="shared" si="1"/>
        <v/>
      </c>
      <c r="M16" s="40" t="str">
        <f t="shared" si="2"/>
        <v/>
      </c>
      <c r="N16" s="40" t="str">
        <f t="shared" si="3"/>
        <v/>
      </c>
      <c r="O16" s="54" t="str">
        <f t="shared" si="4"/>
        <v/>
      </c>
      <c r="P16" s="127"/>
      <c r="Q16" s="63"/>
    </row>
    <row r="17" spans="1:17" ht="18" customHeight="1" x14ac:dyDescent="0.4">
      <c r="A17" s="23">
        <f t="shared" si="5"/>
        <v>46214</v>
      </c>
      <c r="B17" s="94"/>
      <c r="C17" s="44"/>
      <c r="D17" s="48"/>
      <c r="E17" s="40"/>
      <c r="F17" s="110"/>
      <c r="G17" s="54" t="str">
        <f t="shared" si="0"/>
        <v/>
      </c>
      <c r="H17" s="112"/>
      <c r="I17" s="40"/>
      <c r="J17" s="42"/>
      <c r="K17" s="19"/>
      <c r="L17" s="49" t="str">
        <f t="shared" si="1"/>
        <v/>
      </c>
      <c r="M17" s="40" t="str">
        <f t="shared" si="2"/>
        <v/>
      </c>
      <c r="N17" s="40" t="str">
        <f t="shared" si="3"/>
        <v/>
      </c>
      <c r="O17" s="54" t="str">
        <f t="shared" si="4"/>
        <v/>
      </c>
      <c r="P17" s="127"/>
      <c r="Q17" s="63"/>
    </row>
    <row r="18" spans="1:17" ht="18" customHeight="1" x14ac:dyDescent="0.4">
      <c r="A18" s="23">
        <f t="shared" si="5"/>
        <v>46215</v>
      </c>
      <c r="B18" s="94"/>
      <c r="C18" s="44"/>
      <c r="D18" s="48"/>
      <c r="E18" s="40"/>
      <c r="F18" s="110"/>
      <c r="G18" s="54" t="str">
        <f t="shared" si="0"/>
        <v/>
      </c>
      <c r="H18" s="112"/>
      <c r="I18" s="40"/>
      <c r="J18" s="42"/>
      <c r="K18" s="19"/>
      <c r="L18" s="49" t="str">
        <f t="shared" si="1"/>
        <v/>
      </c>
      <c r="M18" s="40" t="str">
        <f t="shared" si="2"/>
        <v/>
      </c>
      <c r="N18" s="40" t="str">
        <f t="shared" si="3"/>
        <v/>
      </c>
      <c r="O18" s="54" t="str">
        <f t="shared" si="4"/>
        <v/>
      </c>
      <c r="P18" s="127"/>
      <c r="Q18" s="63"/>
    </row>
    <row r="19" spans="1:17" ht="18" customHeight="1" x14ac:dyDescent="0.4">
      <c r="A19" s="23">
        <f t="shared" si="5"/>
        <v>46216</v>
      </c>
      <c r="B19" s="94"/>
      <c r="C19" s="44"/>
      <c r="D19" s="48"/>
      <c r="E19" s="40"/>
      <c r="F19" s="110"/>
      <c r="G19" s="54" t="str">
        <f t="shared" si="0"/>
        <v/>
      </c>
      <c r="H19" s="112"/>
      <c r="I19" s="40"/>
      <c r="J19" s="42"/>
      <c r="K19" s="19"/>
      <c r="L19" s="49" t="str">
        <f t="shared" si="1"/>
        <v/>
      </c>
      <c r="M19" s="40" t="str">
        <f t="shared" si="2"/>
        <v/>
      </c>
      <c r="N19" s="40" t="str">
        <f t="shared" si="3"/>
        <v/>
      </c>
      <c r="O19" s="54" t="str">
        <f t="shared" si="4"/>
        <v/>
      </c>
      <c r="P19" s="127"/>
      <c r="Q19" s="63"/>
    </row>
    <row r="20" spans="1:17" ht="18" customHeight="1" x14ac:dyDescent="0.4">
      <c r="A20" s="23">
        <f t="shared" si="5"/>
        <v>46217</v>
      </c>
      <c r="B20" s="94"/>
      <c r="C20" s="44"/>
      <c r="D20" s="48"/>
      <c r="E20" s="40"/>
      <c r="F20" s="110"/>
      <c r="G20" s="54" t="str">
        <f t="shared" si="0"/>
        <v/>
      </c>
      <c r="H20" s="112"/>
      <c r="I20" s="40"/>
      <c r="J20" s="42"/>
      <c r="K20" s="19"/>
      <c r="L20" s="49" t="str">
        <f t="shared" si="1"/>
        <v/>
      </c>
      <c r="M20" s="40" t="str">
        <f t="shared" si="2"/>
        <v/>
      </c>
      <c r="N20" s="40" t="str">
        <f t="shared" si="3"/>
        <v/>
      </c>
      <c r="O20" s="54" t="str">
        <f t="shared" si="4"/>
        <v/>
      </c>
      <c r="P20" s="127"/>
      <c r="Q20" s="63"/>
    </row>
    <row r="21" spans="1:17" ht="18" customHeight="1" x14ac:dyDescent="0.4">
      <c r="A21" s="23">
        <f t="shared" si="5"/>
        <v>46218</v>
      </c>
      <c r="B21" s="94"/>
      <c r="C21" s="44"/>
      <c r="D21" s="48"/>
      <c r="E21" s="40"/>
      <c r="F21" s="110"/>
      <c r="G21" s="54" t="str">
        <f t="shared" si="0"/>
        <v/>
      </c>
      <c r="H21" s="112"/>
      <c r="I21" s="40"/>
      <c r="J21" s="42"/>
      <c r="K21" s="19"/>
      <c r="L21" s="49" t="str">
        <f t="shared" si="1"/>
        <v/>
      </c>
      <c r="M21" s="40" t="str">
        <f t="shared" si="2"/>
        <v/>
      </c>
      <c r="N21" s="40" t="str">
        <f t="shared" si="3"/>
        <v/>
      </c>
      <c r="O21" s="54" t="str">
        <f t="shared" si="4"/>
        <v/>
      </c>
      <c r="P21" s="127"/>
      <c r="Q21" s="63"/>
    </row>
    <row r="22" spans="1:17" ht="18" customHeight="1" x14ac:dyDescent="0.4">
      <c r="A22" s="23">
        <f t="shared" si="5"/>
        <v>46219</v>
      </c>
      <c r="B22" s="94"/>
      <c r="C22" s="44"/>
      <c r="D22" s="48"/>
      <c r="E22" s="40"/>
      <c r="F22" s="110"/>
      <c r="G22" s="54" t="str">
        <f t="shared" si="0"/>
        <v/>
      </c>
      <c r="H22" s="112"/>
      <c r="I22" s="40"/>
      <c r="J22" s="42"/>
      <c r="K22" s="19"/>
      <c r="L22" s="49" t="str">
        <f t="shared" si="1"/>
        <v/>
      </c>
      <c r="M22" s="40" t="str">
        <f t="shared" si="2"/>
        <v/>
      </c>
      <c r="N22" s="40" t="str">
        <f t="shared" si="3"/>
        <v/>
      </c>
      <c r="O22" s="54" t="str">
        <f t="shared" si="4"/>
        <v/>
      </c>
      <c r="P22" s="127"/>
      <c r="Q22" s="63"/>
    </row>
    <row r="23" spans="1:17" ht="18" customHeight="1" x14ac:dyDescent="0.4">
      <c r="A23" s="23">
        <f t="shared" si="5"/>
        <v>46220</v>
      </c>
      <c r="B23" s="94"/>
      <c r="C23" s="44"/>
      <c r="D23" s="48"/>
      <c r="E23" s="40"/>
      <c r="F23" s="110"/>
      <c r="G23" s="54" t="str">
        <f t="shared" si="0"/>
        <v/>
      </c>
      <c r="H23" s="112"/>
      <c r="I23" s="40"/>
      <c r="J23" s="42"/>
      <c r="K23" s="19"/>
      <c r="L23" s="49" t="str">
        <f t="shared" si="1"/>
        <v/>
      </c>
      <c r="M23" s="40" t="str">
        <f t="shared" si="2"/>
        <v/>
      </c>
      <c r="N23" s="40" t="str">
        <f t="shared" si="3"/>
        <v/>
      </c>
      <c r="O23" s="54" t="str">
        <f t="shared" si="4"/>
        <v/>
      </c>
      <c r="P23" s="127"/>
      <c r="Q23" s="63"/>
    </row>
    <row r="24" spans="1:17" ht="18" customHeight="1" x14ac:dyDescent="0.4">
      <c r="A24" s="23">
        <f t="shared" si="5"/>
        <v>46221</v>
      </c>
      <c r="B24" s="94"/>
      <c r="C24" s="44"/>
      <c r="D24" s="48"/>
      <c r="E24" s="40"/>
      <c r="F24" s="110"/>
      <c r="G24" s="54" t="str">
        <f t="shared" si="0"/>
        <v/>
      </c>
      <c r="H24" s="112"/>
      <c r="I24" s="40"/>
      <c r="J24" s="42"/>
      <c r="K24" s="19"/>
      <c r="L24" s="49" t="str">
        <f t="shared" si="1"/>
        <v/>
      </c>
      <c r="M24" s="40" t="str">
        <f t="shared" si="2"/>
        <v/>
      </c>
      <c r="N24" s="40" t="str">
        <f t="shared" si="3"/>
        <v/>
      </c>
      <c r="O24" s="54" t="str">
        <f t="shared" si="4"/>
        <v/>
      </c>
      <c r="P24" s="127"/>
      <c r="Q24" s="63"/>
    </row>
    <row r="25" spans="1:17" ht="18" customHeight="1" x14ac:dyDescent="0.4">
      <c r="A25" s="23">
        <f t="shared" si="5"/>
        <v>46222</v>
      </c>
      <c r="B25" s="94"/>
      <c r="C25" s="44"/>
      <c r="D25" s="48"/>
      <c r="E25" s="40"/>
      <c r="F25" s="110"/>
      <c r="G25" s="54" t="str">
        <f t="shared" si="0"/>
        <v/>
      </c>
      <c r="H25" s="112"/>
      <c r="I25" s="40"/>
      <c r="J25" s="42"/>
      <c r="K25" s="19"/>
      <c r="L25" s="49" t="str">
        <f t="shared" si="1"/>
        <v/>
      </c>
      <c r="M25" s="40" t="str">
        <f t="shared" si="2"/>
        <v/>
      </c>
      <c r="N25" s="40" t="str">
        <f t="shared" si="3"/>
        <v/>
      </c>
      <c r="O25" s="54" t="str">
        <f t="shared" si="4"/>
        <v/>
      </c>
      <c r="P25" s="127"/>
      <c r="Q25" s="63"/>
    </row>
    <row r="26" spans="1:17" ht="18" customHeight="1" x14ac:dyDescent="0.4">
      <c r="A26" s="23">
        <f t="shared" si="5"/>
        <v>46223</v>
      </c>
      <c r="B26" s="94"/>
      <c r="C26" s="44"/>
      <c r="D26" s="48"/>
      <c r="E26" s="40"/>
      <c r="F26" s="110"/>
      <c r="G26" s="54" t="str">
        <f t="shared" si="0"/>
        <v/>
      </c>
      <c r="H26" s="112"/>
      <c r="I26" s="40"/>
      <c r="J26" s="42"/>
      <c r="K26" s="19"/>
      <c r="L26" s="49" t="str">
        <f t="shared" si="1"/>
        <v/>
      </c>
      <c r="M26" s="40" t="str">
        <f t="shared" si="2"/>
        <v/>
      </c>
      <c r="N26" s="40" t="str">
        <f t="shared" si="3"/>
        <v/>
      </c>
      <c r="O26" s="54" t="str">
        <f t="shared" si="4"/>
        <v/>
      </c>
      <c r="P26" s="127"/>
      <c r="Q26" s="63"/>
    </row>
    <row r="27" spans="1:17" ht="18" customHeight="1" x14ac:dyDescent="0.4">
      <c r="A27" s="23">
        <f t="shared" si="5"/>
        <v>46224</v>
      </c>
      <c r="B27" s="94"/>
      <c r="C27" s="44"/>
      <c r="D27" s="48"/>
      <c r="E27" s="40"/>
      <c r="F27" s="110"/>
      <c r="G27" s="54" t="str">
        <f t="shared" si="0"/>
        <v/>
      </c>
      <c r="H27" s="112"/>
      <c r="I27" s="40"/>
      <c r="J27" s="42"/>
      <c r="K27" s="19"/>
      <c r="L27" s="49" t="str">
        <f t="shared" si="1"/>
        <v/>
      </c>
      <c r="M27" s="40" t="str">
        <f t="shared" si="2"/>
        <v/>
      </c>
      <c r="N27" s="40" t="str">
        <f t="shared" si="3"/>
        <v/>
      </c>
      <c r="O27" s="54" t="str">
        <f t="shared" si="4"/>
        <v/>
      </c>
      <c r="P27" s="127"/>
      <c r="Q27" s="63"/>
    </row>
    <row r="28" spans="1:17" ht="18" customHeight="1" x14ac:dyDescent="0.4">
      <c r="A28" s="23">
        <f t="shared" si="5"/>
        <v>46225</v>
      </c>
      <c r="B28" s="94"/>
      <c r="C28" s="44"/>
      <c r="D28" s="48"/>
      <c r="E28" s="40"/>
      <c r="F28" s="110"/>
      <c r="G28" s="54" t="str">
        <f t="shared" si="0"/>
        <v/>
      </c>
      <c r="H28" s="112"/>
      <c r="I28" s="40"/>
      <c r="J28" s="42"/>
      <c r="K28" s="19"/>
      <c r="L28" s="49" t="str">
        <f t="shared" si="1"/>
        <v/>
      </c>
      <c r="M28" s="40" t="str">
        <f t="shared" si="2"/>
        <v/>
      </c>
      <c r="N28" s="40" t="str">
        <f t="shared" si="3"/>
        <v/>
      </c>
      <c r="O28" s="54" t="str">
        <f t="shared" si="4"/>
        <v/>
      </c>
      <c r="P28" s="127"/>
      <c r="Q28" s="63"/>
    </row>
    <row r="29" spans="1:17" ht="18" customHeight="1" x14ac:dyDescent="0.4">
      <c r="A29" s="23">
        <f t="shared" si="5"/>
        <v>46226</v>
      </c>
      <c r="B29" s="94"/>
      <c r="C29" s="44"/>
      <c r="D29" s="48"/>
      <c r="E29" s="40"/>
      <c r="F29" s="110"/>
      <c r="G29" s="54" t="str">
        <f t="shared" si="0"/>
        <v/>
      </c>
      <c r="H29" s="112"/>
      <c r="I29" s="40"/>
      <c r="J29" s="42"/>
      <c r="K29" s="19"/>
      <c r="L29" s="49" t="str">
        <f t="shared" si="1"/>
        <v/>
      </c>
      <c r="M29" s="40" t="str">
        <f t="shared" si="2"/>
        <v/>
      </c>
      <c r="N29" s="40" t="str">
        <f t="shared" si="3"/>
        <v/>
      </c>
      <c r="O29" s="54" t="str">
        <f t="shared" si="4"/>
        <v/>
      </c>
      <c r="P29" s="127"/>
      <c r="Q29" s="63"/>
    </row>
    <row r="30" spans="1:17" ht="18" customHeight="1" x14ac:dyDescent="0.4">
      <c r="A30" s="23">
        <f t="shared" si="5"/>
        <v>46227</v>
      </c>
      <c r="B30" s="94"/>
      <c r="C30" s="44"/>
      <c r="D30" s="48"/>
      <c r="E30" s="40"/>
      <c r="F30" s="110"/>
      <c r="G30" s="54" t="str">
        <f t="shared" si="0"/>
        <v/>
      </c>
      <c r="H30" s="112"/>
      <c r="I30" s="40"/>
      <c r="J30" s="42"/>
      <c r="K30" s="19"/>
      <c r="L30" s="49" t="str">
        <f t="shared" si="1"/>
        <v/>
      </c>
      <c r="M30" s="40" t="str">
        <f t="shared" si="2"/>
        <v/>
      </c>
      <c r="N30" s="40" t="str">
        <f t="shared" si="3"/>
        <v/>
      </c>
      <c r="O30" s="54" t="str">
        <f t="shared" si="4"/>
        <v/>
      </c>
      <c r="P30" s="127"/>
      <c r="Q30" s="63"/>
    </row>
    <row r="31" spans="1:17" ht="18" customHeight="1" x14ac:dyDescent="0.4">
      <c r="A31" s="23">
        <f t="shared" si="5"/>
        <v>46228</v>
      </c>
      <c r="B31" s="94"/>
      <c r="C31" s="44"/>
      <c r="D31" s="48"/>
      <c r="E31" s="40"/>
      <c r="F31" s="110"/>
      <c r="G31" s="54" t="str">
        <f t="shared" si="0"/>
        <v/>
      </c>
      <c r="H31" s="112"/>
      <c r="I31" s="40"/>
      <c r="J31" s="42"/>
      <c r="K31" s="19"/>
      <c r="L31" s="49" t="str">
        <f t="shared" si="1"/>
        <v/>
      </c>
      <c r="M31" s="40" t="str">
        <f t="shared" si="2"/>
        <v/>
      </c>
      <c r="N31" s="40" t="str">
        <f t="shared" si="3"/>
        <v/>
      </c>
      <c r="O31" s="54" t="str">
        <f t="shared" si="4"/>
        <v/>
      </c>
      <c r="P31" s="127"/>
      <c r="Q31" s="63"/>
    </row>
    <row r="32" spans="1:17" ht="18" customHeight="1" x14ac:dyDescent="0.4">
      <c r="A32" s="23">
        <f t="shared" si="5"/>
        <v>46229</v>
      </c>
      <c r="B32" s="94"/>
      <c r="C32" s="44"/>
      <c r="D32" s="48"/>
      <c r="E32" s="40"/>
      <c r="F32" s="110"/>
      <c r="G32" s="54" t="str">
        <f t="shared" si="0"/>
        <v/>
      </c>
      <c r="H32" s="112"/>
      <c r="I32" s="40"/>
      <c r="J32" s="42"/>
      <c r="K32" s="19"/>
      <c r="L32" s="49" t="str">
        <f t="shared" si="1"/>
        <v/>
      </c>
      <c r="M32" s="40" t="str">
        <f t="shared" si="2"/>
        <v/>
      </c>
      <c r="N32" s="40" t="str">
        <f t="shared" si="3"/>
        <v/>
      </c>
      <c r="O32" s="54" t="str">
        <f t="shared" si="4"/>
        <v/>
      </c>
      <c r="P32" s="127"/>
      <c r="Q32" s="63"/>
    </row>
    <row r="33" spans="1:17" ht="18" customHeight="1" x14ac:dyDescent="0.4">
      <c r="A33" s="23">
        <f t="shared" si="5"/>
        <v>46230</v>
      </c>
      <c r="B33" s="94"/>
      <c r="C33" s="44"/>
      <c r="D33" s="48"/>
      <c r="E33" s="40"/>
      <c r="F33" s="110"/>
      <c r="G33" s="54" t="str">
        <f t="shared" si="0"/>
        <v/>
      </c>
      <c r="H33" s="112"/>
      <c r="I33" s="40"/>
      <c r="J33" s="42"/>
      <c r="K33" s="19"/>
      <c r="L33" s="49" t="str">
        <f t="shared" si="1"/>
        <v/>
      </c>
      <c r="M33" s="40" t="str">
        <f t="shared" si="2"/>
        <v/>
      </c>
      <c r="N33" s="40" t="str">
        <f t="shared" si="3"/>
        <v/>
      </c>
      <c r="O33" s="54" t="str">
        <f t="shared" si="4"/>
        <v/>
      </c>
      <c r="P33" s="127"/>
      <c r="Q33" s="63"/>
    </row>
    <row r="34" spans="1:17" ht="18" customHeight="1" x14ac:dyDescent="0.4">
      <c r="A34" s="23">
        <f t="shared" si="5"/>
        <v>46231</v>
      </c>
      <c r="B34" s="94"/>
      <c r="C34" s="44"/>
      <c r="D34" s="48"/>
      <c r="E34" s="40"/>
      <c r="F34" s="110"/>
      <c r="G34" s="54" t="str">
        <f t="shared" si="0"/>
        <v/>
      </c>
      <c r="H34" s="112"/>
      <c r="I34" s="40"/>
      <c r="J34" s="42"/>
      <c r="K34" s="19"/>
      <c r="L34" s="49" t="str">
        <f t="shared" si="1"/>
        <v/>
      </c>
      <c r="M34" s="40" t="str">
        <f t="shared" si="2"/>
        <v/>
      </c>
      <c r="N34" s="40" t="str">
        <f t="shared" si="3"/>
        <v/>
      </c>
      <c r="O34" s="54" t="str">
        <f t="shared" si="4"/>
        <v/>
      </c>
      <c r="P34" s="127"/>
      <c r="Q34" s="63"/>
    </row>
    <row r="35" spans="1:17" ht="18" customHeight="1" x14ac:dyDescent="0.4">
      <c r="A35" s="23">
        <f t="shared" si="5"/>
        <v>46232</v>
      </c>
      <c r="B35" s="94"/>
      <c r="C35" s="44"/>
      <c r="D35" s="48"/>
      <c r="E35" s="40"/>
      <c r="F35" s="110"/>
      <c r="G35" s="54" t="str">
        <f t="shared" si="0"/>
        <v/>
      </c>
      <c r="H35" s="112"/>
      <c r="I35" s="40"/>
      <c r="J35" s="42"/>
      <c r="K35" s="19"/>
      <c r="L35" s="49" t="str">
        <f t="shared" si="1"/>
        <v/>
      </c>
      <c r="M35" s="40" t="str">
        <f t="shared" si="2"/>
        <v/>
      </c>
      <c r="N35" s="40" t="str">
        <f t="shared" si="3"/>
        <v/>
      </c>
      <c r="O35" s="54" t="str">
        <f t="shared" si="4"/>
        <v/>
      </c>
      <c r="P35" s="127"/>
      <c r="Q35" s="63"/>
    </row>
    <row r="36" spans="1:17" ht="18" customHeight="1" x14ac:dyDescent="0.4">
      <c r="A36" s="23">
        <f t="shared" si="5"/>
        <v>46233</v>
      </c>
      <c r="B36" s="94"/>
      <c r="C36" s="44"/>
      <c r="D36" s="48"/>
      <c r="E36" s="40"/>
      <c r="F36" s="110"/>
      <c r="G36" s="54" t="str">
        <f t="shared" si="0"/>
        <v/>
      </c>
      <c r="H36" s="112"/>
      <c r="I36" s="40"/>
      <c r="J36" s="42"/>
      <c r="K36" s="19"/>
      <c r="L36" s="49" t="str">
        <f t="shared" si="1"/>
        <v/>
      </c>
      <c r="M36" s="40" t="str">
        <f t="shared" si="2"/>
        <v/>
      </c>
      <c r="N36" s="40" t="str">
        <f t="shared" si="3"/>
        <v/>
      </c>
      <c r="O36" s="54" t="str">
        <f t="shared" si="4"/>
        <v/>
      </c>
      <c r="P36" s="127"/>
      <c r="Q36" s="63"/>
    </row>
    <row r="37" spans="1:17" ht="18" customHeight="1" thickBot="1" x14ac:dyDescent="0.45">
      <c r="A37" s="24">
        <f t="shared" si="5"/>
        <v>46234</v>
      </c>
      <c r="B37" s="95"/>
      <c r="C37" s="45"/>
      <c r="D37" s="119"/>
      <c r="E37" s="46"/>
      <c r="F37" s="111"/>
      <c r="G37" s="55" t="str">
        <f t="shared" si="0"/>
        <v/>
      </c>
      <c r="H37" s="113"/>
      <c r="I37" s="46"/>
      <c r="J37" s="47"/>
      <c r="K37" s="19"/>
      <c r="L37" s="50" t="str">
        <f t="shared" si="1"/>
        <v/>
      </c>
      <c r="M37" s="46" t="str">
        <f t="shared" si="2"/>
        <v/>
      </c>
      <c r="N37" s="46" t="str">
        <f t="shared" si="3"/>
        <v/>
      </c>
      <c r="O37" s="55" t="str">
        <f t="shared" si="4"/>
        <v/>
      </c>
      <c r="P37" s="128"/>
      <c r="Q37" s="33"/>
    </row>
    <row r="38" spans="1:17" ht="16.5" thickBot="1" x14ac:dyDescent="0.45">
      <c r="A38" s="7" t="s">
        <v>17</v>
      </c>
      <c r="B38" s="96"/>
      <c r="C38" s="13" t="s">
        <v>18</v>
      </c>
      <c r="D38" s="51">
        <f>COUNTIF($D$7:$D$37,C38)</f>
        <v>0</v>
      </c>
      <c r="G38" s="144">
        <f>SUM(G7:G37)-SUMIFS(G7:G37,D7:D37,"休養日")</f>
        <v>0</v>
      </c>
      <c r="K38" s="13" t="s">
        <v>18</v>
      </c>
      <c r="L38" s="51">
        <f>COUNTIF($L$7:$L$37,K38)</f>
        <v>0</v>
      </c>
      <c r="O38" s="144">
        <f>SUM(O7:O37)-SUMIFS(O7:O37,L7:L37,"休養日")</f>
        <v>0</v>
      </c>
    </row>
    <row r="39" spans="1:17" x14ac:dyDescent="0.4">
      <c r="B39" s="96"/>
      <c r="C39" s="13" t="s">
        <v>63</v>
      </c>
      <c r="D39" s="35">
        <f t="shared" ref="D39:D42" si="6">COUNTIF($D$7:$D$37,C39)</f>
        <v>0</v>
      </c>
      <c r="K39" s="13" t="s">
        <v>63</v>
      </c>
      <c r="L39" s="35">
        <f t="shared" ref="L39:L42" si="7">COUNTIF($L$7:$L$37,K39)</f>
        <v>0</v>
      </c>
    </row>
    <row r="40" spans="1:17" x14ac:dyDescent="0.4">
      <c r="B40" s="96"/>
      <c r="C40" s="13" t="s">
        <v>31</v>
      </c>
      <c r="D40" s="35">
        <f t="shared" si="6"/>
        <v>0</v>
      </c>
      <c r="K40" s="13" t="s">
        <v>31</v>
      </c>
      <c r="L40" s="35">
        <f t="shared" si="7"/>
        <v>0</v>
      </c>
    </row>
    <row r="41" spans="1:17" ht="16.5" thickBot="1" x14ac:dyDescent="0.45">
      <c r="B41" s="96"/>
      <c r="C41" s="13" t="s">
        <v>45</v>
      </c>
      <c r="D41" s="52">
        <f t="shared" si="6"/>
        <v>0</v>
      </c>
      <c r="K41" s="13" t="s">
        <v>45</v>
      </c>
      <c r="L41" s="52">
        <f t="shared" si="7"/>
        <v>0</v>
      </c>
    </row>
    <row r="42" spans="1:17" ht="16.5" thickBot="1" x14ac:dyDescent="0.45">
      <c r="B42" s="96"/>
      <c r="C42" s="13" t="s">
        <v>19</v>
      </c>
      <c r="D42" s="53">
        <f t="shared" si="6"/>
        <v>0</v>
      </c>
      <c r="K42" s="13" t="s">
        <v>19</v>
      </c>
      <c r="L42" s="53">
        <f t="shared" si="7"/>
        <v>0</v>
      </c>
    </row>
    <row r="43" spans="1:17" ht="16.5" thickBot="1" x14ac:dyDescent="0.45">
      <c r="B43" s="97"/>
      <c r="C43" s="30" t="s">
        <v>37</v>
      </c>
      <c r="D43" s="25">
        <f>COUNTIFS($C$7:$C$37,"休業日",$D$7:$D$37,"休養日")</f>
        <v>0</v>
      </c>
      <c r="K43" s="30" t="s">
        <v>37</v>
      </c>
      <c r="L43" s="25">
        <f>COUNTIFS($C$7:$C$37,"休業日",$L$7:$L$37,"休養日")</f>
        <v>0</v>
      </c>
    </row>
    <row r="45" spans="1:17" x14ac:dyDescent="0.4">
      <c r="B45" s="98"/>
      <c r="C45" s="7"/>
      <c r="K45" s="14"/>
      <c r="L45" s="14"/>
      <c r="M45" s="14"/>
      <c r="N45" s="14"/>
      <c r="O45" s="14"/>
      <c r="P45" s="15"/>
      <c r="Q45" s="91"/>
    </row>
  </sheetData>
  <mergeCells count="8">
    <mergeCell ref="L5:O5"/>
    <mergeCell ref="D2:D3"/>
    <mergeCell ref="E2:F2"/>
    <mergeCell ref="H2:J2"/>
    <mergeCell ref="E3:F3"/>
    <mergeCell ref="H3:J3"/>
    <mergeCell ref="D5:G5"/>
    <mergeCell ref="H5:J5"/>
  </mergeCells>
  <phoneticPr fontId="1"/>
  <conditionalFormatting sqref="A7:A37">
    <cfRule type="expression" dxfId="620" priority="68">
      <formula>WEEKDAY(A7)=7</formula>
    </cfRule>
    <cfRule type="expression" dxfId="619" priority="69">
      <formula>WEEKDAY(A7)=1</formula>
    </cfRule>
  </conditionalFormatting>
  <conditionalFormatting sqref="D7:D37">
    <cfRule type="expression" dxfId="618" priority="48">
      <formula>MONTH(A7)&lt;&gt;$A$3</formula>
    </cfRule>
    <cfRule type="expression" dxfId="617" priority="65">
      <formula>WEEKDAY(A7)=7</formula>
    </cfRule>
    <cfRule type="expression" dxfId="616" priority="66">
      <formula>WEEKDAY(A7)=1</formula>
    </cfRule>
  </conditionalFormatting>
  <conditionalFormatting sqref="E7:E37">
    <cfRule type="expression" dxfId="615" priority="47">
      <formula>MONTH(A7)&lt;&gt;$A$3</formula>
    </cfRule>
    <cfRule type="expression" dxfId="614" priority="62">
      <formula>WEEKDAY(A7)=7</formula>
    </cfRule>
    <cfRule type="expression" dxfId="613" priority="63">
      <formula>WEEKDAY(A7)=1</formula>
    </cfRule>
  </conditionalFormatting>
  <conditionalFormatting sqref="F7:F37">
    <cfRule type="expression" dxfId="612" priority="46">
      <formula>MONTH(A7)&lt;&gt;$A$3</formula>
    </cfRule>
    <cfRule type="expression" dxfId="611" priority="60">
      <formula>WEEKDAY(A7)=7</formula>
    </cfRule>
    <cfRule type="expression" dxfId="610" priority="61">
      <formula>WEEKDAY(A7)=1</formula>
    </cfRule>
  </conditionalFormatting>
  <conditionalFormatting sqref="I7:I37">
    <cfRule type="expression" dxfId="609" priority="45">
      <formula>MONTH(A7)&lt;&gt;$A$3</formula>
    </cfRule>
    <cfRule type="expression" dxfId="608" priority="57">
      <formula>WEEKDAY(A7)=7</formula>
    </cfRule>
    <cfRule type="expression" dxfId="607" priority="58">
      <formula>WEEKDAY(A7)=1</formula>
    </cfRule>
  </conditionalFormatting>
  <conditionalFormatting sqref="P7:P37">
    <cfRule type="expression" dxfId="606" priority="44">
      <formula>MONTH(A7)&lt;&gt;$A$3</formula>
    </cfRule>
    <cfRule type="expression" dxfId="605" priority="54">
      <formula>WEEKDAY(A7)=7</formula>
    </cfRule>
    <cfRule type="expression" dxfId="604" priority="55">
      <formula>WEEKDAY(A7)=1</formula>
    </cfRule>
  </conditionalFormatting>
  <conditionalFormatting sqref="Q7:Q37">
    <cfRule type="expression" dxfId="603" priority="43">
      <formula>MONTH(A7)&lt;&gt;$A$3</formula>
    </cfRule>
    <cfRule type="expression" dxfId="602" priority="51">
      <formula>WEEKDAY(A7)=7</formula>
    </cfRule>
    <cfRule type="expression" dxfId="601" priority="52">
      <formula>WEEKDAY(A7)=1</formula>
    </cfRule>
  </conditionalFormatting>
  <conditionalFormatting sqref="A7:A37">
    <cfRule type="expression" dxfId="600" priority="49">
      <formula>MONTH(A7)&lt;&gt;$A$3</formula>
    </cfRule>
  </conditionalFormatting>
  <conditionalFormatting sqref="H7:H37">
    <cfRule type="expression" dxfId="599" priority="25">
      <formula>MONTH(A7)&lt;&gt;$A$3</formula>
    </cfRule>
    <cfRule type="expression" dxfId="598" priority="41">
      <formula>WEEKDAY(A7)=7</formula>
    </cfRule>
    <cfRule type="expression" dxfId="597" priority="42">
      <formula>WEEKDAY(A7)=1</formula>
    </cfRule>
  </conditionalFormatting>
  <conditionalFormatting sqref="B7:B37">
    <cfRule type="expression" dxfId="596" priority="26">
      <formula>MONTH(A7)&lt;&gt;$A$3</formula>
    </cfRule>
    <cfRule type="expression" dxfId="595" priority="39">
      <formula>WEEKDAY(A7)=7</formula>
    </cfRule>
    <cfRule type="expression" dxfId="594" priority="40">
      <formula>WEEKDAY(A7)=1</formula>
    </cfRule>
  </conditionalFormatting>
  <conditionalFormatting sqref="L7:L37">
    <cfRule type="expression" dxfId="593" priority="24">
      <formula>MONTH(A7)&lt;&gt;$A$3</formula>
    </cfRule>
    <cfRule type="expression" dxfId="592" priority="35">
      <formula>WEEKDAY(A7)=7</formula>
    </cfRule>
    <cfRule type="expression" dxfId="591" priority="36">
      <formula>WEEKDAY(A7)=1</formula>
    </cfRule>
  </conditionalFormatting>
  <conditionalFormatting sqref="M7:M37">
    <cfRule type="expression" dxfId="590" priority="23">
      <formula>MONTH(A7)&lt;&gt;$A$3</formula>
    </cfRule>
    <cfRule type="expression" dxfId="589" priority="32">
      <formula>WEEKDAY(A7)=7</formula>
    </cfRule>
    <cfRule type="expression" dxfId="588" priority="33">
      <formula>WEEKDAY(A7)=1</formula>
    </cfRule>
  </conditionalFormatting>
  <conditionalFormatting sqref="N7:N37">
    <cfRule type="expression" dxfId="587" priority="22">
      <formula>MONTH(A7)&lt;&gt;$A$3</formula>
    </cfRule>
    <cfRule type="expression" dxfId="586" priority="29">
      <formula>WEEKDAY(A7)=7</formula>
    </cfRule>
    <cfRule type="expression" dxfId="585" priority="30">
      <formula>WEEKDAY(A7)=1</formula>
    </cfRule>
  </conditionalFormatting>
  <conditionalFormatting sqref="G7:G37">
    <cfRule type="expression" dxfId="584" priority="2">
      <formula>IF(AND(C7="休業日",D7="練習",G7&gt;0.1666668),TRUE,IF(AND(C7="",D7="練習",G7&gt;0.0833334),TRUE,FALSE))</formula>
    </cfRule>
    <cfRule type="expression" dxfId="583" priority="10">
      <formula>MONTH(A7)&lt;&gt;$A$3</formula>
    </cfRule>
    <cfRule type="expression" dxfId="582" priority="20">
      <formula>WEEKDAY(A7)=7</formula>
    </cfRule>
    <cfRule type="expression" dxfId="581" priority="21">
      <formula>WEEKDAY(A7)=1</formula>
    </cfRule>
  </conditionalFormatting>
  <conditionalFormatting sqref="J7:J37">
    <cfRule type="expression" dxfId="580" priority="11">
      <formula>MONTH(A7)&lt;&gt;$A$3</formula>
    </cfRule>
    <cfRule type="expression" dxfId="579" priority="17">
      <formula>WEEKDAY(A7)=7</formula>
    </cfRule>
    <cfRule type="expression" dxfId="578" priority="18">
      <formula>WEEKDAY(A7)=1</formula>
    </cfRule>
  </conditionalFormatting>
  <conditionalFormatting sqref="O7:O37">
    <cfRule type="expression" dxfId="577" priority="1">
      <formula>IF(AND(C7="休業日",L7="練習",O7&gt;0.1666668),TRUE,IF(AND(C7="",L7="練習",O7&gt;0.0833334),TRUE,FALSE))</formula>
    </cfRule>
    <cfRule type="expression" dxfId="576" priority="12">
      <formula>MONTH(A7)&lt;&gt;$A$3</formula>
    </cfRule>
    <cfRule type="expression" dxfId="575" priority="14">
      <formula>WEEKDAY(A7)=7</formula>
    </cfRule>
    <cfRule type="expression" dxfId="574" priority="15">
      <formula>WEEKDAY(A7)=1</formula>
    </cfRule>
  </conditionalFormatting>
  <conditionalFormatting sqref="D7:G37">
    <cfRule type="expression" dxfId="573" priority="9">
      <formula>$D7="休養日"</formula>
    </cfRule>
  </conditionalFormatting>
  <conditionalFormatting sqref="H7:J37">
    <cfRule type="expression" dxfId="572" priority="8">
      <formula>$H7="休養日"</formula>
    </cfRule>
  </conditionalFormatting>
  <conditionalFormatting sqref="L7:O37">
    <cfRule type="expression" dxfId="571" priority="7">
      <formula>$L7="休養日"</formula>
    </cfRule>
  </conditionalFormatting>
  <conditionalFormatting sqref="C7:C37">
    <cfRule type="expression" dxfId="570" priority="4">
      <formula>MONTH(A7)&lt;&gt;$A$3</formula>
    </cfRule>
    <cfRule type="expression" dxfId="569" priority="5">
      <formula>WEEKDAY(A7)=7</formula>
    </cfRule>
    <cfRule type="expression" dxfId="568" priority="6">
      <formula>WEEKDAY(A7)=1</formula>
    </cfRule>
  </conditionalFormatting>
  <dataValidations count="6">
    <dataValidation type="custom" showInputMessage="1" showErrorMessage="1" sqref="E7:F37" xr:uid="{9ED26935-9778-4D78-848A-E8980098BC9D}">
      <formula1>IF(OR($D7="休養日",$D7=""),FALSE,IF(E7&gt;=2400,FALSE,IF(MOD(E7,100)&gt;=60,FALSE,TRUE)))</formula1>
    </dataValidation>
    <dataValidation type="list" allowBlank="1" showInputMessage="1" showErrorMessage="1" sqref="C7:C37" xr:uid="{484E57A5-C494-4140-90DA-8B8784F0BB51}">
      <formula1>"休業日,　"</formula1>
    </dataValidation>
    <dataValidation type="custom" allowBlank="1" showInputMessage="1" showErrorMessage="1" sqref="M7:O37" xr:uid="{954D91DC-AF3F-4ECB-8792-8F6F5AE8302D}">
      <formula1>IF($L7="休養日",FALSE,TRUE)</formula1>
    </dataValidation>
    <dataValidation type="custom" showInputMessage="1" showErrorMessage="1" sqref="I7:J37" xr:uid="{EC261047-9EA1-44B9-84ED-C47E8A616EC3}">
      <formula1>IF($H7="休養日",FALSE,IF(I7&gt;=2400,FALSE,IF(MOD(I7,100)&gt;=60,FALSE,TRUE)))</formula1>
    </dataValidation>
    <dataValidation type="custom" allowBlank="1" showInputMessage="1" showErrorMessage="1" sqref="G7:G37" xr:uid="{A1F12F0D-FD85-4109-96C9-B5F400AA0BBC}">
      <formula1>IF($D7="休養日",FALSE,TRUE)</formula1>
    </dataValidation>
    <dataValidation type="list" allowBlank="1" showInputMessage="1" showErrorMessage="1" sqref="H7:H37 D7:D37" xr:uid="{6657F7B9-EE2F-4706-9B32-BD26CAB1FD08}">
      <formula1>"練習,練習試合等,公式戦,その他,休養日"</formula1>
    </dataValidation>
  </dataValidations>
  <pageMargins left="0.70866141732283472" right="0.70866141732283472" top="0.55118110236220474" bottom="0.55118110236220474" header="0.31496062992125984" footer="0.31496062992125984"/>
  <pageSetup paperSize="9" scale="6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790D7D32-BD7A-46D4-AC38-634AA64AEA68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E7:E37</xm:sqref>
        </x14:conditionalFormatting>
        <x14:conditionalFormatting xmlns:xm="http://schemas.microsoft.com/office/excel/2006/main">
          <x14:cfRule type="expression" priority="67" id="{00C4AACB-FF62-4615-9952-DD8521C22506}">
            <xm:f>COUNTIF('祝日（4月～12月）'!$B$2:$B$21,$A7)=1</xm:f>
            <x14:dxf>
              <font>
                <b/>
                <i val="0"/>
                <color rgb="FFFF0000"/>
              </font>
              <fill>
                <patternFill>
                  <bgColor rgb="FFFFCCFF"/>
                </patternFill>
              </fill>
            </x14:dxf>
          </x14:cfRule>
          <xm:sqref>A7:A37</xm:sqref>
        </x14:conditionalFormatting>
        <x14:conditionalFormatting xmlns:xm="http://schemas.microsoft.com/office/excel/2006/main">
          <x14:cfRule type="expression" priority="64" id="{8A95BDBA-E4CE-4E11-8155-BAA3C6306B5F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xpression" priority="59" id="{6AEBA5A2-0C62-4B82-AA49-4F2E4F85C2F5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F7:F37</xm:sqref>
        </x14:conditionalFormatting>
        <x14:conditionalFormatting xmlns:xm="http://schemas.microsoft.com/office/excel/2006/main">
          <x14:cfRule type="expression" priority="56" id="{0D81B386-3B46-44F6-927D-777BC23023F1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I7:I37</xm:sqref>
        </x14:conditionalFormatting>
        <x14:conditionalFormatting xmlns:xm="http://schemas.microsoft.com/office/excel/2006/main">
          <x14:cfRule type="expression" priority="53" id="{8A63E3B6-E000-4CD3-BEA2-C4908D0BD7AF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P7:P37</xm:sqref>
        </x14:conditionalFormatting>
        <x14:conditionalFormatting xmlns:xm="http://schemas.microsoft.com/office/excel/2006/main">
          <x14:cfRule type="expression" priority="50" id="{12A5D2B4-6E61-4007-826F-791AB1AC13F3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Q7:Q37</xm:sqref>
        </x14:conditionalFormatting>
        <x14:conditionalFormatting xmlns:xm="http://schemas.microsoft.com/office/excel/2006/main">
          <x14:cfRule type="expression" priority="37" id="{68F18BF0-8364-4A56-84F7-4C74BF3E850D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H7:H37</xm:sqref>
        </x14:conditionalFormatting>
        <x14:conditionalFormatting xmlns:xm="http://schemas.microsoft.com/office/excel/2006/main">
          <x14:cfRule type="expression" priority="38" id="{E20948CE-F45C-40D7-A06D-3283E8A8A3AA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B7:B37</xm:sqref>
        </x14:conditionalFormatting>
        <x14:conditionalFormatting xmlns:xm="http://schemas.microsoft.com/office/excel/2006/main">
          <x14:cfRule type="expression" priority="34" id="{D99D4183-E7C3-4F8B-B62A-BEDCEEF44542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L7:L37</xm:sqref>
        </x14:conditionalFormatting>
        <x14:conditionalFormatting xmlns:xm="http://schemas.microsoft.com/office/excel/2006/main">
          <x14:cfRule type="expression" priority="31" id="{F403EE04-9C98-4634-A75B-3B611C82D3D1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M7:M37</xm:sqref>
        </x14:conditionalFormatting>
        <x14:conditionalFormatting xmlns:xm="http://schemas.microsoft.com/office/excel/2006/main">
          <x14:cfRule type="expression" priority="28" id="{1D976E04-3E58-4243-8C8A-71A932BB7988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N7:N37</xm:sqref>
        </x14:conditionalFormatting>
        <x14:conditionalFormatting xmlns:xm="http://schemas.microsoft.com/office/excel/2006/main">
          <x14:cfRule type="expression" priority="19" id="{483EA63E-F857-4B71-A23F-3D80F1840061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G7:G37</xm:sqref>
        </x14:conditionalFormatting>
        <x14:conditionalFormatting xmlns:xm="http://schemas.microsoft.com/office/excel/2006/main">
          <x14:cfRule type="expression" priority="16" id="{B3E45908-9C72-4B22-BA79-200B2C58F6DA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J7:J37</xm:sqref>
        </x14:conditionalFormatting>
        <x14:conditionalFormatting xmlns:xm="http://schemas.microsoft.com/office/excel/2006/main">
          <x14:cfRule type="expression" priority="13" id="{CC000116-8230-4BA4-92DA-FF8117167526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O7:O37</xm:sqref>
        </x14:conditionalFormatting>
        <x14:conditionalFormatting xmlns:xm="http://schemas.microsoft.com/office/excel/2006/main">
          <x14:cfRule type="expression" priority="3" id="{730EB785-E0C6-4920-B1D2-112CD3A7EE6F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C7:C37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4026E-E48C-4A5B-9457-32715FB91F40}">
  <sheetPr>
    <pageSetUpPr fitToPage="1"/>
  </sheetPr>
  <dimension ref="A1:T45"/>
  <sheetViews>
    <sheetView view="pageBreakPreview" zoomScale="70" zoomScaleNormal="100" zoomScaleSheetLayoutView="70" workbookViewId="0">
      <selection activeCell="B7" sqref="B7"/>
    </sheetView>
  </sheetViews>
  <sheetFormatPr defaultColWidth="8.75" defaultRowHeight="15.75" x14ac:dyDescent="0.4"/>
  <cols>
    <col min="1" max="1" width="8.75" style="6" customWidth="1"/>
    <col min="2" max="2" width="20.75" style="89" customWidth="1"/>
    <col min="3" max="3" width="8.125" style="6" customWidth="1"/>
    <col min="4" max="4" width="10.75" style="6" customWidth="1"/>
    <col min="5" max="7" width="8.75" style="6" customWidth="1"/>
    <col min="8" max="8" width="10.75" style="6" customWidth="1"/>
    <col min="9" max="10" width="8.75" style="6" customWidth="1"/>
    <col min="11" max="11" width="8.75" style="6"/>
    <col min="12" max="12" width="10.75" style="6" customWidth="1"/>
    <col min="13" max="15" width="8.75" style="6"/>
    <col min="16" max="16" width="12.875" style="6" customWidth="1"/>
    <col min="17" max="17" width="23.75" style="89" customWidth="1"/>
    <col min="18" max="19" width="8.75" style="6"/>
    <col min="20" max="20" width="12.75" style="6" customWidth="1"/>
    <col min="21" max="21" width="18.25" style="6" customWidth="1"/>
    <col min="22" max="22" width="20.125" style="6" customWidth="1"/>
    <col min="23" max="16384" width="8.75" style="6"/>
  </cols>
  <sheetData>
    <row r="1" spans="1:20" ht="20.25" thickBot="1" x14ac:dyDescent="0.45">
      <c r="A1" s="32" t="s">
        <v>41</v>
      </c>
    </row>
    <row r="2" spans="1:20" ht="18" customHeight="1" thickBot="1" x14ac:dyDescent="0.45">
      <c r="A2" s="142">
        <v>2026</v>
      </c>
      <c r="B2" s="89" t="s">
        <v>0</v>
      </c>
      <c r="D2" s="185" t="s">
        <v>28</v>
      </c>
      <c r="E2" s="192" t="s">
        <v>29</v>
      </c>
      <c r="F2" s="193"/>
      <c r="H2" s="189" t="str">
        <f>IF(年間計画!A5="","",年間計画!A5)</f>
        <v/>
      </c>
      <c r="I2" s="190"/>
      <c r="J2" s="191"/>
    </row>
    <row r="3" spans="1:20" ht="18.600000000000001" customHeight="1" thickBot="1" x14ac:dyDescent="0.45">
      <c r="A3" s="141">
        <v>8</v>
      </c>
      <c r="B3" s="89" t="s">
        <v>1</v>
      </c>
      <c r="D3" s="186"/>
      <c r="E3" s="187" t="s">
        <v>64</v>
      </c>
      <c r="F3" s="188"/>
      <c r="H3" s="189" t="str">
        <f>IF(年間計画!F5="","",年間計画!F5)</f>
        <v/>
      </c>
      <c r="I3" s="190"/>
      <c r="J3" s="191"/>
      <c r="K3" s="6" t="s">
        <v>32</v>
      </c>
    </row>
    <row r="4" spans="1:20" ht="18.600000000000001" customHeight="1" thickBot="1" x14ac:dyDescent="0.45">
      <c r="A4" s="11"/>
      <c r="F4" s="12"/>
      <c r="G4" s="8"/>
      <c r="H4" s="9"/>
      <c r="R4" s="10"/>
      <c r="S4" s="10"/>
      <c r="T4" s="10"/>
    </row>
    <row r="5" spans="1:20" ht="19.899999999999999" customHeight="1" thickBot="1" x14ac:dyDescent="0.45">
      <c r="D5" s="194" t="s">
        <v>72</v>
      </c>
      <c r="E5" s="195"/>
      <c r="F5" s="195"/>
      <c r="G5" s="196"/>
      <c r="H5" s="197" t="s">
        <v>73</v>
      </c>
      <c r="I5" s="198"/>
      <c r="J5" s="199"/>
      <c r="K5" s="18"/>
      <c r="L5" s="182" t="s">
        <v>74</v>
      </c>
      <c r="M5" s="183"/>
      <c r="N5" s="183"/>
      <c r="O5" s="184"/>
      <c r="P5" s="14"/>
    </row>
    <row r="6" spans="1:20" ht="18" customHeight="1" thickBot="1" x14ac:dyDescent="0.45">
      <c r="A6" s="20"/>
      <c r="B6" s="92" t="s">
        <v>30</v>
      </c>
      <c r="C6" s="62" t="s">
        <v>65</v>
      </c>
      <c r="D6" s="17" t="s">
        <v>22</v>
      </c>
      <c r="E6" s="34" t="s">
        <v>42</v>
      </c>
      <c r="F6" s="34" t="s">
        <v>43</v>
      </c>
      <c r="G6" s="114" t="s">
        <v>67</v>
      </c>
      <c r="H6" s="17" t="s">
        <v>22</v>
      </c>
      <c r="I6" s="34" t="s">
        <v>42</v>
      </c>
      <c r="J6" s="41" t="s">
        <v>43</v>
      </c>
      <c r="K6" s="9"/>
      <c r="L6" s="129" t="s">
        <v>22</v>
      </c>
      <c r="M6" s="130" t="s">
        <v>42</v>
      </c>
      <c r="N6" s="130" t="s">
        <v>43</v>
      </c>
      <c r="O6" s="114" t="s">
        <v>68</v>
      </c>
      <c r="P6" s="21" t="s">
        <v>20</v>
      </c>
      <c r="Q6" s="90" t="s">
        <v>21</v>
      </c>
    </row>
    <row r="7" spans="1:20" ht="18" customHeight="1" x14ac:dyDescent="0.4">
      <c r="A7" s="22">
        <f>DATE(A2,A3,1)</f>
        <v>46235</v>
      </c>
      <c r="B7" s="93"/>
      <c r="C7" s="43"/>
      <c r="D7" s="48"/>
      <c r="E7" s="40"/>
      <c r="F7" s="110"/>
      <c r="G7" s="143" t="str">
        <f>IF(F7="", "", (TEXT(F7, "0!:00") - TEXT(E7, "0!:00")))</f>
        <v/>
      </c>
      <c r="H7" s="112"/>
      <c r="I7" s="40"/>
      <c r="J7" s="42"/>
      <c r="K7" s="19"/>
      <c r="L7" s="145" t="str">
        <f>IF(H7="",D7&amp;"",H7&amp;"")</f>
        <v/>
      </c>
      <c r="M7" s="146" t="str">
        <f>IF(L7="休養日","",IF(I7="",IF(E7="","",E7),IF(I7="","",I7)))</f>
        <v/>
      </c>
      <c r="N7" s="146" t="str">
        <f>IF(L7="休養日","",IF(J7="",IF(F7="","",F7),IF(J7="","",J7)))</f>
        <v/>
      </c>
      <c r="O7" s="143" t="str">
        <f>IF(L7="休養日","",IF(N7="", "", (TEXT(N7, "0!:00") - TEXT(M7, "0!:00"))))</f>
        <v/>
      </c>
      <c r="P7" s="126"/>
      <c r="Q7" s="64"/>
    </row>
    <row r="8" spans="1:20" ht="18" customHeight="1" x14ac:dyDescent="0.4">
      <c r="A8" s="23">
        <f>A7+1</f>
        <v>46236</v>
      </c>
      <c r="B8" s="94"/>
      <c r="C8" s="44"/>
      <c r="D8" s="48"/>
      <c r="E8" s="40"/>
      <c r="F8" s="110"/>
      <c r="G8" s="54" t="str">
        <f t="shared" ref="G8:G37" si="0">IF(F8="", "", (TEXT(F8, "0!:00") - TEXT(E8, "0!:00")))</f>
        <v/>
      </c>
      <c r="H8" s="112"/>
      <c r="I8" s="40"/>
      <c r="J8" s="42"/>
      <c r="K8" s="19"/>
      <c r="L8" s="49" t="str">
        <f t="shared" ref="L8:L37" si="1">IF(H8="",D8&amp;"",H8&amp;"")</f>
        <v/>
      </c>
      <c r="M8" s="40" t="str">
        <f t="shared" ref="M8:M37" si="2">IF(L8="休養日","",IF(I8="",IF(E8="","",E8),IF(I8="","",I8)))</f>
        <v/>
      </c>
      <c r="N8" s="40" t="str">
        <f t="shared" ref="N8:N37" si="3">IF(L8="休養日","",IF(J8="",IF(F8="","",F8),IF(J8="","",J8)))</f>
        <v/>
      </c>
      <c r="O8" s="54" t="str">
        <f t="shared" ref="O8:O37" si="4">IF(L8="休養日","",IF(N8="", "", (TEXT(N8, "0!:00") - TEXT(M8, "0!:00"))))</f>
        <v/>
      </c>
      <c r="P8" s="127"/>
      <c r="Q8" s="63"/>
    </row>
    <row r="9" spans="1:20" ht="18" customHeight="1" x14ac:dyDescent="0.4">
      <c r="A9" s="23">
        <f t="shared" ref="A9:A37" si="5">A8+1</f>
        <v>46237</v>
      </c>
      <c r="B9" s="94"/>
      <c r="C9" s="44"/>
      <c r="D9" s="48"/>
      <c r="E9" s="40"/>
      <c r="F9" s="110"/>
      <c r="G9" s="54" t="str">
        <f t="shared" si="0"/>
        <v/>
      </c>
      <c r="H9" s="112"/>
      <c r="I9" s="40"/>
      <c r="J9" s="42"/>
      <c r="K9" s="19"/>
      <c r="L9" s="49" t="str">
        <f t="shared" si="1"/>
        <v/>
      </c>
      <c r="M9" s="40" t="str">
        <f t="shared" si="2"/>
        <v/>
      </c>
      <c r="N9" s="40" t="str">
        <f t="shared" si="3"/>
        <v/>
      </c>
      <c r="O9" s="54" t="str">
        <f t="shared" si="4"/>
        <v/>
      </c>
      <c r="P9" s="127"/>
      <c r="Q9" s="63"/>
    </row>
    <row r="10" spans="1:20" ht="18" customHeight="1" x14ac:dyDescent="0.4">
      <c r="A10" s="23">
        <f t="shared" si="5"/>
        <v>46238</v>
      </c>
      <c r="B10" s="94"/>
      <c r="C10" s="44"/>
      <c r="D10" s="48"/>
      <c r="E10" s="40"/>
      <c r="F10" s="110"/>
      <c r="G10" s="54" t="str">
        <f t="shared" si="0"/>
        <v/>
      </c>
      <c r="H10" s="112"/>
      <c r="I10" s="40"/>
      <c r="J10" s="42"/>
      <c r="K10" s="19"/>
      <c r="L10" s="49" t="str">
        <f t="shared" si="1"/>
        <v/>
      </c>
      <c r="M10" s="40" t="str">
        <f t="shared" si="2"/>
        <v/>
      </c>
      <c r="N10" s="40" t="str">
        <f t="shared" si="3"/>
        <v/>
      </c>
      <c r="O10" s="54" t="str">
        <f t="shared" si="4"/>
        <v/>
      </c>
      <c r="P10" s="127"/>
      <c r="Q10" s="63"/>
      <c r="T10" s="38"/>
    </row>
    <row r="11" spans="1:20" ht="18" customHeight="1" x14ac:dyDescent="0.4">
      <c r="A11" s="23">
        <f t="shared" si="5"/>
        <v>46239</v>
      </c>
      <c r="B11" s="94"/>
      <c r="C11" s="44"/>
      <c r="D11" s="48"/>
      <c r="E11" s="40"/>
      <c r="F11" s="110"/>
      <c r="G11" s="54" t="str">
        <f t="shared" si="0"/>
        <v/>
      </c>
      <c r="H11" s="112"/>
      <c r="I11" s="40"/>
      <c r="J11" s="42"/>
      <c r="K11" s="19"/>
      <c r="L11" s="49" t="str">
        <f t="shared" si="1"/>
        <v/>
      </c>
      <c r="M11" s="40" t="str">
        <f t="shared" si="2"/>
        <v/>
      </c>
      <c r="N11" s="40" t="str">
        <f t="shared" si="3"/>
        <v/>
      </c>
      <c r="O11" s="54" t="str">
        <f t="shared" si="4"/>
        <v/>
      </c>
      <c r="P11" s="127"/>
      <c r="Q11" s="63"/>
    </row>
    <row r="12" spans="1:20" ht="18" customHeight="1" x14ac:dyDescent="0.4">
      <c r="A12" s="23">
        <f t="shared" si="5"/>
        <v>46240</v>
      </c>
      <c r="B12" s="94"/>
      <c r="C12" s="44"/>
      <c r="D12" s="48"/>
      <c r="E12" s="40"/>
      <c r="F12" s="110"/>
      <c r="G12" s="54" t="str">
        <f t="shared" si="0"/>
        <v/>
      </c>
      <c r="H12" s="112"/>
      <c r="I12" s="40"/>
      <c r="J12" s="42"/>
      <c r="K12" s="19"/>
      <c r="L12" s="49" t="str">
        <f t="shared" si="1"/>
        <v/>
      </c>
      <c r="M12" s="40" t="str">
        <f t="shared" si="2"/>
        <v/>
      </c>
      <c r="N12" s="40" t="str">
        <f t="shared" si="3"/>
        <v/>
      </c>
      <c r="O12" s="54" t="str">
        <f t="shared" si="4"/>
        <v/>
      </c>
      <c r="P12" s="127"/>
      <c r="Q12" s="63"/>
    </row>
    <row r="13" spans="1:20" ht="18" customHeight="1" x14ac:dyDescent="0.4">
      <c r="A13" s="23">
        <f t="shared" si="5"/>
        <v>46241</v>
      </c>
      <c r="B13" s="94"/>
      <c r="C13" s="44"/>
      <c r="D13" s="48"/>
      <c r="E13" s="40"/>
      <c r="F13" s="110"/>
      <c r="G13" s="54" t="str">
        <f t="shared" si="0"/>
        <v/>
      </c>
      <c r="H13" s="112"/>
      <c r="I13" s="40"/>
      <c r="J13" s="42"/>
      <c r="K13" s="19"/>
      <c r="L13" s="49" t="str">
        <f t="shared" si="1"/>
        <v/>
      </c>
      <c r="M13" s="40" t="str">
        <f t="shared" si="2"/>
        <v/>
      </c>
      <c r="N13" s="40" t="str">
        <f t="shared" si="3"/>
        <v/>
      </c>
      <c r="O13" s="54" t="str">
        <f t="shared" si="4"/>
        <v/>
      </c>
      <c r="P13" s="127"/>
      <c r="Q13" s="63"/>
      <c r="T13" s="39"/>
    </row>
    <row r="14" spans="1:20" ht="18" customHeight="1" x14ac:dyDescent="0.4">
      <c r="A14" s="23">
        <f t="shared" si="5"/>
        <v>46242</v>
      </c>
      <c r="B14" s="94"/>
      <c r="C14" s="44"/>
      <c r="D14" s="48"/>
      <c r="E14" s="40"/>
      <c r="F14" s="110"/>
      <c r="G14" s="54" t="str">
        <f t="shared" si="0"/>
        <v/>
      </c>
      <c r="H14" s="112"/>
      <c r="I14" s="40"/>
      <c r="J14" s="42"/>
      <c r="K14" s="19"/>
      <c r="L14" s="49" t="str">
        <f t="shared" si="1"/>
        <v/>
      </c>
      <c r="M14" s="40" t="str">
        <f t="shared" si="2"/>
        <v/>
      </c>
      <c r="N14" s="40" t="str">
        <f t="shared" si="3"/>
        <v/>
      </c>
      <c r="O14" s="54" t="str">
        <f t="shared" si="4"/>
        <v/>
      </c>
      <c r="P14" s="127"/>
      <c r="Q14" s="63"/>
      <c r="T14" s="16"/>
    </row>
    <row r="15" spans="1:20" ht="18" customHeight="1" x14ac:dyDescent="0.4">
      <c r="A15" s="23">
        <f t="shared" si="5"/>
        <v>46243</v>
      </c>
      <c r="B15" s="94"/>
      <c r="C15" s="44"/>
      <c r="D15" s="48"/>
      <c r="E15" s="40"/>
      <c r="F15" s="110"/>
      <c r="G15" s="54" t="str">
        <f t="shared" si="0"/>
        <v/>
      </c>
      <c r="H15" s="112"/>
      <c r="I15" s="40"/>
      <c r="J15" s="42"/>
      <c r="K15" s="19"/>
      <c r="L15" s="49" t="str">
        <f t="shared" si="1"/>
        <v/>
      </c>
      <c r="M15" s="40" t="str">
        <f t="shared" si="2"/>
        <v/>
      </c>
      <c r="N15" s="40" t="str">
        <f t="shared" si="3"/>
        <v/>
      </c>
      <c r="O15" s="54" t="str">
        <f t="shared" si="4"/>
        <v/>
      </c>
      <c r="P15" s="127"/>
      <c r="Q15" s="63"/>
    </row>
    <row r="16" spans="1:20" ht="18" customHeight="1" x14ac:dyDescent="0.4">
      <c r="A16" s="23">
        <f t="shared" si="5"/>
        <v>46244</v>
      </c>
      <c r="B16" s="94"/>
      <c r="C16" s="44"/>
      <c r="D16" s="48"/>
      <c r="E16" s="40"/>
      <c r="F16" s="110"/>
      <c r="G16" s="54" t="str">
        <f t="shared" si="0"/>
        <v/>
      </c>
      <c r="H16" s="112"/>
      <c r="I16" s="40"/>
      <c r="J16" s="42"/>
      <c r="K16" s="19"/>
      <c r="L16" s="49" t="str">
        <f t="shared" si="1"/>
        <v/>
      </c>
      <c r="M16" s="40" t="str">
        <f t="shared" si="2"/>
        <v/>
      </c>
      <c r="N16" s="40" t="str">
        <f t="shared" si="3"/>
        <v/>
      </c>
      <c r="O16" s="54" t="str">
        <f t="shared" si="4"/>
        <v/>
      </c>
      <c r="P16" s="127"/>
      <c r="Q16" s="63"/>
    </row>
    <row r="17" spans="1:17" ht="18" customHeight="1" x14ac:dyDescent="0.4">
      <c r="A17" s="23">
        <f t="shared" si="5"/>
        <v>46245</v>
      </c>
      <c r="B17" s="94"/>
      <c r="C17" s="44"/>
      <c r="D17" s="48"/>
      <c r="E17" s="40"/>
      <c r="F17" s="110"/>
      <c r="G17" s="54" t="str">
        <f t="shared" si="0"/>
        <v/>
      </c>
      <c r="H17" s="112"/>
      <c r="I17" s="40"/>
      <c r="J17" s="42"/>
      <c r="K17" s="19"/>
      <c r="L17" s="49" t="str">
        <f t="shared" si="1"/>
        <v/>
      </c>
      <c r="M17" s="40" t="str">
        <f t="shared" si="2"/>
        <v/>
      </c>
      <c r="N17" s="40" t="str">
        <f t="shared" si="3"/>
        <v/>
      </c>
      <c r="O17" s="54" t="str">
        <f t="shared" si="4"/>
        <v/>
      </c>
      <c r="P17" s="127"/>
      <c r="Q17" s="63"/>
    </row>
    <row r="18" spans="1:17" ht="18" customHeight="1" x14ac:dyDescent="0.4">
      <c r="A18" s="23">
        <f t="shared" si="5"/>
        <v>46246</v>
      </c>
      <c r="B18" s="94"/>
      <c r="C18" s="44"/>
      <c r="D18" s="48"/>
      <c r="E18" s="40"/>
      <c r="F18" s="110"/>
      <c r="G18" s="54" t="str">
        <f t="shared" si="0"/>
        <v/>
      </c>
      <c r="H18" s="112"/>
      <c r="I18" s="40"/>
      <c r="J18" s="42"/>
      <c r="K18" s="19"/>
      <c r="L18" s="49" t="str">
        <f t="shared" si="1"/>
        <v/>
      </c>
      <c r="M18" s="40" t="str">
        <f t="shared" si="2"/>
        <v/>
      </c>
      <c r="N18" s="40" t="str">
        <f t="shared" si="3"/>
        <v/>
      </c>
      <c r="O18" s="54" t="str">
        <f t="shared" si="4"/>
        <v/>
      </c>
      <c r="P18" s="127"/>
      <c r="Q18" s="63"/>
    </row>
    <row r="19" spans="1:17" ht="18" customHeight="1" x14ac:dyDescent="0.4">
      <c r="A19" s="23">
        <f t="shared" si="5"/>
        <v>46247</v>
      </c>
      <c r="B19" s="94"/>
      <c r="C19" s="44"/>
      <c r="D19" s="48"/>
      <c r="E19" s="40"/>
      <c r="F19" s="110"/>
      <c r="G19" s="54" t="str">
        <f t="shared" si="0"/>
        <v/>
      </c>
      <c r="H19" s="112"/>
      <c r="I19" s="40"/>
      <c r="J19" s="42"/>
      <c r="K19" s="19"/>
      <c r="L19" s="49" t="str">
        <f t="shared" si="1"/>
        <v/>
      </c>
      <c r="M19" s="40" t="str">
        <f t="shared" si="2"/>
        <v/>
      </c>
      <c r="N19" s="40" t="str">
        <f t="shared" si="3"/>
        <v/>
      </c>
      <c r="O19" s="54" t="str">
        <f t="shared" si="4"/>
        <v/>
      </c>
      <c r="P19" s="127"/>
      <c r="Q19" s="63"/>
    </row>
    <row r="20" spans="1:17" ht="18" customHeight="1" x14ac:dyDescent="0.4">
      <c r="A20" s="23">
        <f t="shared" si="5"/>
        <v>46248</v>
      </c>
      <c r="B20" s="94"/>
      <c r="C20" s="44"/>
      <c r="D20" s="48"/>
      <c r="E20" s="40"/>
      <c r="F20" s="110"/>
      <c r="G20" s="54" t="str">
        <f t="shared" si="0"/>
        <v/>
      </c>
      <c r="H20" s="112"/>
      <c r="I20" s="40"/>
      <c r="J20" s="42"/>
      <c r="K20" s="19"/>
      <c r="L20" s="49" t="str">
        <f t="shared" si="1"/>
        <v/>
      </c>
      <c r="M20" s="40" t="str">
        <f t="shared" si="2"/>
        <v/>
      </c>
      <c r="N20" s="40" t="str">
        <f t="shared" si="3"/>
        <v/>
      </c>
      <c r="O20" s="54" t="str">
        <f t="shared" si="4"/>
        <v/>
      </c>
      <c r="P20" s="127"/>
      <c r="Q20" s="63"/>
    </row>
    <row r="21" spans="1:17" ht="18" customHeight="1" x14ac:dyDescent="0.4">
      <c r="A21" s="23">
        <f t="shared" si="5"/>
        <v>46249</v>
      </c>
      <c r="B21" s="94"/>
      <c r="C21" s="44"/>
      <c r="D21" s="48"/>
      <c r="E21" s="40"/>
      <c r="F21" s="110"/>
      <c r="G21" s="54" t="str">
        <f t="shared" si="0"/>
        <v/>
      </c>
      <c r="H21" s="112"/>
      <c r="I21" s="40"/>
      <c r="J21" s="42"/>
      <c r="K21" s="19"/>
      <c r="L21" s="49" t="str">
        <f t="shared" si="1"/>
        <v/>
      </c>
      <c r="M21" s="40" t="str">
        <f t="shared" si="2"/>
        <v/>
      </c>
      <c r="N21" s="40" t="str">
        <f t="shared" si="3"/>
        <v/>
      </c>
      <c r="O21" s="54" t="str">
        <f t="shared" si="4"/>
        <v/>
      </c>
      <c r="P21" s="127"/>
      <c r="Q21" s="63"/>
    </row>
    <row r="22" spans="1:17" ht="18" customHeight="1" x14ac:dyDescent="0.4">
      <c r="A22" s="23">
        <f t="shared" si="5"/>
        <v>46250</v>
      </c>
      <c r="B22" s="94"/>
      <c r="C22" s="44"/>
      <c r="D22" s="48"/>
      <c r="E22" s="40"/>
      <c r="F22" s="110"/>
      <c r="G22" s="54" t="str">
        <f t="shared" si="0"/>
        <v/>
      </c>
      <c r="H22" s="112"/>
      <c r="I22" s="40"/>
      <c r="J22" s="42"/>
      <c r="K22" s="19"/>
      <c r="L22" s="49" t="str">
        <f t="shared" si="1"/>
        <v/>
      </c>
      <c r="M22" s="40" t="str">
        <f t="shared" si="2"/>
        <v/>
      </c>
      <c r="N22" s="40" t="str">
        <f t="shared" si="3"/>
        <v/>
      </c>
      <c r="O22" s="54" t="str">
        <f t="shared" si="4"/>
        <v/>
      </c>
      <c r="P22" s="127"/>
      <c r="Q22" s="63"/>
    </row>
    <row r="23" spans="1:17" ht="18" customHeight="1" x14ac:dyDescent="0.4">
      <c r="A23" s="23">
        <f t="shared" si="5"/>
        <v>46251</v>
      </c>
      <c r="B23" s="94"/>
      <c r="C23" s="44"/>
      <c r="D23" s="48"/>
      <c r="E23" s="40"/>
      <c r="F23" s="110"/>
      <c r="G23" s="54" t="str">
        <f t="shared" si="0"/>
        <v/>
      </c>
      <c r="H23" s="112"/>
      <c r="I23" s="40"/>
      <c r="J23" s="42"/>
      <c r="K23" s="19"/>
      <c r="L23" s="49" t="str">
        <f t="shared" si="1"/>
        <v/>
      </c>
      <c r="M23" s="40" t="str">
        <f t="shared" si="2"/>
        <v/>
      </c>
      <c r="N23" s="40" t="str">
        <f t="shared" si="3"/>
        <v/>
      </c>
      <c r="O23" s="54" t="str">
        <f t="shared" si="4"/>
        <v/>
      </c>
      <c r="P23" s="127"/>
      <c r="Q23" s="63"/>
    </row>
    <row r="24" spans="1:17" ht="18" customHeight="1" x14ac:dyDescent="0.4">
      <c r="A24" s="23">
        <f t="shared" si="5"/>
        <v>46252</v>
      </c>
      <c r="B24" s="94"/>
      <c r="C24" s="44"/>
      <c r="D24" s="48"/>
      <c r="E24" s="40"/>
      <c r="F24" s="110"/>
      <c r="G24" s="54" t="str">
        <f t="shared" si="0"/>
        <v/>
      </c>
      <c r="H24" s="112"/>
      <c r="I24" s="40"/>
      <c r="J24" s="42"/>
      <c r="K24" s="19"/>
      <c r="L24" s="49" t="str">
        <f t="shared" si="1"/>
        <v/>
      </c>
      <c r="M24" s="40" t="str">
        <f t="shared" si="2"/>
        <v/>
      </c>
      <c r="N24" s="40" t="str">
        <f t="shared" si="3"/>
        <v/>
      </c>
      <c r="O24" s="54" t="str">
        <f t="shared" si="4"/>
        <v/>
      </c>
      <c r="P24" s="127"/>
      <c r="Q24" s="63"/>
    </row>
    <row r="25" spans="1:17" ht="18" customHeight="1" x14ac:dyDescent="0.4">
      <c r="A25" s="23">
        <f t="shared" si="5"/>
        <v>46253</v>
      </c>
      <c r="B25" s="94"/>
      <c r="C25" s="44"/>
      <c r="D25" s="48"/>
      <c r="E25" s="40"/>
      <c r="F25" s="110"/>
      <c r="G25" s="54" t="str">
        <f t="shared" si="0"/>
        <v/>
      </c>
      <c r="H25" s="112"/>
      <c r="I25" s="40"/>
      <c r="J25" s="42"/>
      <c r="K25" s="19"/>
      <c r="L25" s="49" t="str">
        <f t="shared" si="1"/>
        <v/>
      </c>
      <c r="M25" s="40" t="str">
        <f t="shared" si="2"/>
        <v/>
      </c>
      <c r="N25" s="40" t="str">
        <f t="shared" si="3"/>
        <v/>
      </c>
      <c r="O25" s="54" t="str">
        <f t="shared" si="4"/>
        <v/>
      </c>
      <c r="P25" s="127"/>
      <c r="Q25" s="63"/>
    </row>
    <row r="26" spans="1:17" ht="18" customHeight="1" x14ac:dyDescent="0.4">
      <c r="A26" s="23">
        <f t="shared" si="5"/>
        <v>46254</v>
      </c>
      <c r="B26" s="94"/>
      <c r="C26" s="44"/>
      <c r="D26" s="48"/>
      <c r="E26" s="40"/>
      <c r="F26" s="110"/>
      <c r="G26" s="54" t="str">
        <f t="shared" si="0"/>
        <v/>
      </c>
      <c r="H26" s="112"/>
      <c r="I26" s="40"/>
      <c r="J26" s="42"/>
      <c r="K26" s="19"/>
      <c r="L26" s="49" t="str">
        <f t="shared" si="1"/>
        <v/>
      </c>
      <c r="M26" s="40" t="str">
        <f t="shared" si="2"/>
        <v/>
      </c>
      <c r="N26" s="40" t="str">
        <f t="shared" si="3"/>
        <v/>
      </c>
      <c r="O26" s="54" t="str">
        <f t="shared" si="4"/>
        <v/>
      </c>
      <c r="P26" s="127"/>
      <c r="Q26" s="63"/>
    </row>
    <row r="27" spans="1:17" ht="18" customHeight="1" x14ac:dyDescent="0.4">
      <c r="A27" s="23">
        <f t="shared" si="5"/>
        <v>46255</v>
      </c>
      <c r="B27" s="94"/>
      <c r="C27" s="44"/>
      <c r="D27" s="48"/>
      <c r="E27" s="40"/>
      <c r="F27" s="110"/>
      <c r="G27" s="54" t="str">
        <f t="shared" si="0"/>
        <v/>
      </c>
      <c r="H27" s="112"/>
      <c r="I27" s="40"/>
      <c r="J27" s="42"/>
      <c r="K27" s="19"/>
      <c r="L27" s="49" t="str">
        <f t="shared" si="1"/>
        <v/>
      </c>
      <c r="M27" s="40" t="str">
        <f t="shared" si="2"/>
        <v/>
      </c>
      <c r="N27" s="40" t="str">
        <f t="shared" si="3"/>
        <v/>
      </c>
      <c r="O27" s="54" t="str">
        <f t="shared" si="4"/>
        <v/>
      </c>
      <c r="P27" s="127"/>
      <c r="Q27" s="63"/>
    </row>
    <row r="28" spans="1:17" ht="18" customHeight="1" x14ac:dyDescent="0.4">
      <c r="A28" s="23">
        <f t="shared" si="5"/>
        <v>46256</v>
      </c>
      <c r="B28" s="94"/>
      <c r="C28" s="44"/>
      <c r="D28" s="48"/>
      <c r="E28" s="40"/>
      <c r="F28" s="110"/>
      <c r="G28" s="54" t="str">
        <f t="shared" si="0"/>
        <v/>
      </c>
      <c r="H28" s="112"/>
      <c r="I28" s="40"/>
      <c r="J28" s="42"/>
      <c r="K28" s="19"/>
      <c r="L28" s="49" t="str">
        <f t="shared" si="1"/>
        <v/>
      </c>
      <c r="M28" s="40" t="str">
        <f t="shared" si="2"/>
        <v/>
      </c>
      <c r="N28" s="40" t="str">
        <f t="shared" si="3"/>
        <v/>
      </c>
      <c r="O28" s="54" t="str">
        <f t="shared" si="4"/>
        <v/>
      </c>
      <c r="P28" s="127"/>
      <c r="Q28" s="63"/>
    </row>
    <row r="29" spans="1:17" ht="18" customHeight="1" x14ac:dyDescent="0.4">
      <c r="A29" s="23">
        <f t="shared" si="5"/>
        <v>46257</v>
      </c>
      <c r="B29" s="94"/>
      <c r="C29" s="44"/>
      <c r="D29" s="48"/>
      <c r="E29" s="40"/>
      <c r="F29" s="110"/>
      <c r="G29" s="54" t="str">
        <f t="shared" si="0"/>
        <v/>
      </c>
      <c r="H29" s="112"/>
      <c r="I29" s="40"/>
      <c r="J29" s="42"/>
      <c r="K29" s="19"/>
      <c r="L29" s="49" t="str">
        <f t="shared" si="1"/>
        <v/>
      </c>
      <c r="M29" s="40" t="str">
        <f t="shared" si="2"/>
        <v/>
      </c>
      <c r="N29" s="40" t="str">
        <f t="shared" si="3"/>
        <v/>
      </c>
      <c r="O29" s="54" t="str">
        <f t="shared" si="4"/>
        <v/>
      </c>
      <c r="P29" s="127"/>
      <c r="Q29" s="63"/>
    </row>
    <row r="30" spans="1:17" ht="18" customHeight="1" x14ac:dyDescent="0.4">
      <c r="A30" s="23">
        <f t="shared" si="5"/>
        <v>46258</v>
      </c>
      <c r="B30" s="94"/>
      <c r="C30" s="44"/>
      <c r="D30" s="48"/>
      <c r="E30" s="40"/>
      <c r="F30" s="110"/>
      <c r="G30" s="54" t="str">
        <f t="shared" si="0"/>
        <v/>
      </c>
      <c r="H30" s="112"/>
      <c r="I30" s="40"/>
      <c r="J30" s="42"/>
      <c r="K30" s="19"/>
      <c r="L30" s="49" t="str">
        <f t="shared" si="1"/>
        <v/>
      </c>
      <c r="M30" s="40" t="str">
        <f t="shared" si="2"/>
        <v/>
      </c>
      <c r="N30" s="40" t="str">
        <f t="shared" si="3"/>
        <v/>
      </c>
      <c r="O30" s="54" t="str">
        <f t="shared" si="4"/>
        <v/>
      </c>
      <c r="P30" s="127"/>
      <c r="Q30" s="63"/>
    </row>
    <row r="31" spans="1:17" ht="18" customHeight="1" x14ac:dyDescent="0.4">
      <c r="A31" s="23">
        <f t="shared" si="5"/>
        <v>46259</v>
      </c>
      <c r="B31" s="94"/>
      <c r="C31" s="44"/>
      <c r="D31" s="48"/>
      <c r="E31" s="40"/>
      <c r="F31" s="110"/>
      <c r="G31" s="54" t="str">
        <f t="shared" si="0"/>
        <v/>
      </c>
      <c r="H31" s="112"/>
      <c r="I31" s="40"/>
      <c r="J31" s="42"/>
      <c r="K31" s="19"/>
      <c r="L31" s="49" t="str">
        <f t="shared" si="1"/>
        <v/>
      </c>
      <c r="M31" s="40" t="str">
        <f t="shared" si="2"/>
        <v/>
      </c>
      <c r="N31" s="40" t="str">
        <f t="shared" si="3"/>
        <v/>
      </c>
      <c r="O31" s="54" t="str">
        <f t="shared" si="4"/>
        <v/>
      </c>
      <c r="P31" s="127"/>
      <c r="Q31" s="63"/>
    </row>
    <row r="32" spans="1:17" ht="18" customHeight="1" x14ac:dyDescent="0.4">
      <c r="A32" s="23">
        <f t="shared" si="5"/>
        <v>46260</v>
      </c>
      <c r="B32" s="94"/>
      <c r="C32" s="44"/>
      <c r="D32" s="48"/>
      <c r="E32" s="40"/>
      <c r="F32" s="110"/>
      <c r="G32" s="54" t="str">
        <f t="shared" si="0"/>
        <v/>
      </c>
      <c r="H32" s="112"/>
      <c r="I32" s="40"/>
      <c r="J32" s="42"/>
      <c r="K32" s="19"/>
      <c r="L32" s="49" t="str">
        <f t="shared" si="1"/>
        <v/>
      </c>
      <c r="M32" s="40" t="str">
        <f t="shared" si="2"/>
        <v/>
      </c>
      <c r="N32" s="40" t="str">
        <f t="shared" si="3"/>
        <v/>
      </c>
      <c r="O32" s="54" t="str">
        <f t="shared" si="4"/>
        <v/>
      </c>
      <c r="P32" s="127"/>
      <c r="Q32" s="63"/>
    </row>
    <row r="33" spans="1:17" ht="18" customHeight="1" x14ac:dyDescent="0.4">
      <c r="A33" s="23">
        <f t="shared" si="5"/>
        <v>46261</v>
      </c>
      <c r="B33" s="94"/>
      <c r="C33" s="44"/>
      <c r="D33" s="48"/>
      <c r="E33" s="40"/>
      <c r="F33" s="110"/>
      <c r="G33" s="54" t="str">
        <f t="shared" si="0"/>
        <v/>
      </c>
      <c r="H33" s="112"/>
      <c r="I33" s="40"/>
      <c r="J33" s="42"/>
      <c r="K33" s="19"/>
      <c r="L33" s="49" t="str">
        <f t="shared" si="1"/>
        <v/>
      </c>
      <c r="M33" s="40" t="str">
        <f t="shared" si="2"/>
        <v/>
      </c>
      <c r="N33" s="40" t="str">
        <f t="shared" si="3"/>
        <v/>
      </c>
      <c r="O33" s="54" t="str">
        <f t="shared" si="4"/>
        <v/>
      </c>
      <c r="P33" s="127"/>
      <c r="Q33" s="63"/>
    </row>
    <row r="34" spans="1:17" ht="18" customHeight="1" x14ac:dyDescent="0.4">
      <c r="A34" s="23">
        <f t="shared" si="5"/>
        <v>46262</v>
      </c>
      <c r="B34" s="94"/>
      <c r="C34" s="44"/>
      <c r="D34" s="48"/>
      <c r="E34" s="40"/>
      <c r="F34" s="110"/>
      <c r="G34" s="54" t="str">
        <f t="shared" si="0"/>
        <v/>
      </c>
      <c r="H34" s="112"/>
      <c r="I34" s="40"/>
      <c r="J34" s="42"/>
      <c r="K34" s="19"/>
      <c r="L34" s="49" t="str">
        <f t="shared" si="1"/>
        <v/>
      </c>
      <c r="M34" s="40" t="str">
        <f t="shared" si="2"/>
        <v/>
      </c>
      <c r="N34" s="40" t="str">
        <f t="shared" si="3"/>
        <v/>
      </c>
      <c r="O34" s="54" t="str">
        <f t="shared" si="4"/>
        <v/>
      </c>
      <c r="P34" s="127"/>
      <c r="Q34" s="63"/>
    </row>
    <row r="35" spans="1:17" ht="18" customHeight="1" x14ac:dyDescent="0.4">
      <c r="A35" s="23">
        <f t="shared" si="5"/>
        <v>46263</v>
      </c>
      <c r="B35" s="94"/>
      <c r="C35" s="44"/>
      <c r="D35" s="48"/>
      <c r="E35" s="40"/>
      <c r="F35" s="110"/>
      <c r="G35" s="54" t="str">
        <f t="shared" si="0"/>
        <v/>
      </c>
      <c r="H35" s="112"/>
      <c r="I35" s="40"/>
      <c r="J35" s="42"/>
      <c r="K35" s="19"/>
      <c r="L35" s="49" t="str">
        <f t="shared" si="1"/>
        <v/>
      </c>
      <c r="M35" s="40" t="str">
        <f t="shared" si="2"/>
        <v/>
      </c>
      <c r="N35" s="40" t="str">
        <f t="shared" si="3"/>
        <v/>
      </c>
      <c r="O35" s="54" t="str">
        <f t="shared" si="4"/>
        <v/>
      </c>
      <c r="P35" s="127"/>
      <c r="Q35" s="63"/>
    </row>
    <row r="36" spans="1:17" ht="18" customHeight="1" x14ac:dyDescent="0.4">
      <c r="A36" s="23">
        <f t="shared" si="5"/>
        <v>46264</v>
      </c>
      <c r="B36" s="94"/>
      <c r="C36" s="44"/>
      <c r="D36" s="48"/>
      <c r="E36" s="40"/>
      <c r="F36" s="110"/>
      <c r="G36" s="54" t="str">
        <f t="shared" si="0"/>
        <v/>
      </c>
      <c r="H36" s="112"/>
      <c r="I36" s="40"/>
      <c r="J36" s="42"/>
      <c r="K36" s="19"/>
      <c r="L36" s="49" t="str">
        <f t="shared" si="1"/>
        <v/>
      </c>
      <c r="M36" s="40" t="str">
        <f t="shared" si="2"/>
        <v/>
      </c>
      <c r="N36" s="40" t="str">
        <f t="shared" si="3"/>
        <v/>
      </c>
      <c r="O36" s="54" t="str">
        <f t="shared" si="4"/>
        <v/>
      </c>
      <c r="P36" s="127"/>
      <c r="Q36" s="63"/>
    </row>
    <row r="37" spans="1:17" ht="18" customHeight="1" thickBot="1" x14ac:dyDescent="0.45">
      <c r="A37" s="24">
        <f t="shared" si="5"/>
        <v>46265</v>
      </c>
      <c r="B37" s="95"/>
      <c r="C37" s="45"/>
      <c r="D37" s="119"/>
      <c r="E37" s="46"/>
      <c r="F37" s="111"/>
      <c r="G37" s="55" t="str">
        <f t="shared" si="0"/>
        <v/>
      </c>
      <c r="H37" s="113"/>
      <c r="I37" s="46"/>
      <c r="J37" s="47"/>
      <c r="K37" s="19"/>
      <c r="L37" s="50" t="str">
        <f t="shared" si="1"/>
        <v/>
      </c>
      <c r="M37" s="46" t="str">
        <f t="shared" si="2"/>
        <v/>
      </c>
      <c r="N37" s="46" t="str">
        <f t="shared" si="3"/>
        <v/>
      </c>
      <c r="O37" s="55" t="str">
        <f t="shared" si="4"/>
        <v/>
      </c>
      <c r="P37" s="128"/>
      <c r="Q37" s="33"/>
    </row>
    <row r="38" spans="1:17" ht="16.5" thickBot="1" x14ac:dyDescent="0.45">
      <c r="A38" s="7" t="s">
        <v>17</v>
      </c>
      <c r="B38" s="96"/>
      <c r="C38" s="13" t="s">
        <v>18</v>
      </c>
      <c r="D38" s="51">
        <f>COUNTIF($D$7:$D$37,C38)</f>
        <v>0</v>
      </c>
      <c r="G38" s="144">
        <f>SUM(G7:G37)-SUMIFS(G7:G37,D7:D37,"休養日")</f>
        <v>0</v>
      </c>
      <c r="K38" s="13" t="s">
        <v>18</v>
      </c>
      <c r="L38" s="51">
        <f>COUNTIF($L$7:$L$37,K38)</f>
        <v>0</v>
      </c>
      <c r="O38" s="144">
        <f>SUM(O7:O37)-SUMIFS(O7:O37,L7:L37,"休養日")</f>
        <v>0</v>
      </c>
    </row>
    <row r="39" spans="1:17" x14ac:dyDescent="0.4">
      <c r="B39" s="96"/>
      <c r="C39" s="13" t="s">
        <v>63</v>
      </c>
      <c r="D39" s="35">
        <f t="shared" ref="D39:D42" si="6">COUNTIF($D$7:$D$37,C39)</f>
        <v>0</v>
      </c>
      <c r="K39" s="13" t="s">
        <v>63</v>
      </c>
      <c r="L39" s="35">
        <f t="shared" ref="L39:L42" si="7">COUNTIF($L$7:$L$37,K39)</f>
        <v>0</v>
      </c>
    </row>
    <row r="40" spans="1:17" x14ac:dyDescent="0.4">
      <c r="B40" s="96"/>
      <c r="C40" s="13" t="s">
        <v>31</v>
      </c>
      <c r="D40" s="35">
        <f t="shared" si="6"/>
        <v>0</v>
      </c>
      <c r="K40" s="13" t="s">
        <v>31</v>
      </c>
      <c r="L40" s="35">
        <f t="shared" si="7"/>
        <v>0</v>
      </c>
    </row>
    <row r="41" spans="1:17" ht="16.5" thickBot="1" x14ac:dyDescent="0.45">
      <c r="B41" s="96"/>
      <c r="C41" s="13" t="s">
        <v>45</v>
      </c>
      <c r="D41" s="52">
        <f t="shared" si="6"/>
        <v>0</v>
      </c>
      <c r="K41" s="13" t="s">
        <v>45</v>
      </c>
      <c r="L41" s="52">
        <f t="shared" si="7"/>
        <v>0</v>
      </c>
    </row>
    <row r="42" spans="1:17" ht="16.5" thickBot="1" x14ac:dyDescent="0.45">
      <c r="B42" s="96"/>
      <c r="C42" s="13" t="s">
        <v>19</v>
      </c>
      <c r="D42" s="53">
        <f t="shared" si="6"/>
        <v>0</v>
      </c>
      <c r="K42" s="13" t="s">
        <v>19</v>
      </c>
      <c r="L42" s="53">
        <f t="shared" si="7"/>
        <v>0</v>
      </c>
    </row>
    <row r="43" spans="1:17" ht="16.5" thickBot="1" x14ac:dyDescent="0.45">
      <c r="B43" s="97"/>
      <c r="C43" s="30" t="s">
        <v>37</v>
      </c>
      <c r="D43" s="25">
        <f>COUNTIFS($C$7:$C$37,"休業日",$D$7:$D$37,"休養日")</f>
        <v>0</v>
      </c>
      <c r="K43" s="30" t="s">
        <v>37</v>
      </c>
      <c r="L43" s="25">
        <f>COUNTIFS($C$7:$C$37,"休業日",$L$7:$L$37,"休養日")</f>
        <v>0</v>
      </c>
    </row>
    <row r="45" spans="1:17" x14ac:dyDescent="0.4">
      <c r="B45" s="98"/>
      <c r="C45" s="7"/>
      <c r="K45" s="14"/>
      <c r="L45" s="14"/>
      <c r="M45" s="14"/>
      <c r="N45" s="14"/>
      <c r="O45" s="14"/>
      <c r="P45" s="15"/>
      <c r="Q45" s="91"/>
    </row>
  </sheetData>
  <mergeCells count="8">
    <mergeCell ref="L5:O5"/>
    <mergeCell ref="D2:D3"/>
    <mergeCell ref="E2:F2"/>
    <mergeCell ref="H2:J2"/>
    <mergeCell ref="E3:F3"/>
    <mergeCell ref="H3:J3"/>
    <mergeCell ref="D5:G5"/>
    <mergeCell ref="H5:J5"/>
  </mergeCells>
  <phoneticPr fontId="1"/>
  <conditionalFormatting sqref="A7:A37">
    <cfRule type="expression" dxfId="551" priority="68">
      <formula>WEEKDAY(A7)=7</formula>
    </cfRule>
    <cfRule type="expression" dxfId="550" priority="69">
      <formula>WEEKDAY(A7)=1</formula>
    </cfRule>
  </conditionalFormatting>
  <conditionalFormatting sqref="D7:D37">
    <cfRule type="expression" dxfId="549" priority="48">
      <formula>MONTH(A7)&lt;&gt;$A$3</formula>
    </cfRule>
    <cfRule type="expression" dxfId="548" priority="65">
      <formula>WEEKDAY(A7)=7</formula>
    </cfRule>
    <cfRule type="expression" dxfId="547" priority="66">
      <formula>WEEKDAY(A7)=1</formula>
    </cfRule>
  </conditionalFormatting>
  <conditionalFormatting sqref="E7:E37">
    <cfRule type="expression" dxfId="546" priority="47">
      <formula>MONTH(A7)&lt;&gt;$A$3</formula>
    </cfRule>
    <cfRule type="expression" dxfId="545" priority="62">
      <formula>WEEKDAY(A7)=7</formula>
    </cfRule>
    <cfRule type="expression" dxfId="544" priority="63">
      <formula>WEEKDAY(A7)=1</formula>
    </cfRule>
  </conditionalFormatting>
  <conditionalFormatting sqref="F7:F37">
    <cfRule type="expression" dxfId="543" priority="46">
      <formula>MONTH(A7)&lt;&gt;$A$3</formula>
    </cfRule>
    <cfRule type="expression" dxfId="542" priority="60">
      <formula>WEEKDAY(A7)=7</formula>
    </cfRule>
    <cfRule type="expression" dxfId="541" priority="61">
      <formula>WEEKDAY(A7)=1</formula>
    </cfRule>
  </conditionalFormatting>
  <conditionalFormatting sqref="I7:I37">
    <cfRule type="expression" dxfId="540" priority="45">
      <formula>MONTH(A7)&lt;&gt;$A$3</formula>
    </cfRule>
    <cfRule type="expression" dxfId="539" priority="57">
      <formula>WEEKDAY(A7)=7</formula>
    </cfRule>
    <cfRule type="expression" dxfId="538" priority="58">
      <formula>WEEKDAY(A7)=1</formula>
    </cfRule>
  </conditionalFormatting>
  <conditionalFormatting sqref="P7:P37">
    <cfRule type="expression" dxfId="537" priority="44">
      <formula>MONTH(A7)&lt;&gt;$A$3</formula>
    </cfRule>
    <cfRule type="expression" dxfId="536" priority="54">
      <formula>WEEKDAY(A7)=7</formula>
    </cfRule>
    <cfRule type="expression" dxfId="535" priority="55">
      <formula>WEEKDAY(A7)=1</formula>
    </cfRule>
  </conditionalFormatting>
  <conditionalFormatting sqref="Q7:Q37">
    <cfRule type="expression" dxfId="534" priority="43">
      <formula>MONTH(A7)&lt;&gt;$A$3</formula>
    </cfRule>
    <cfRule type="expression" dxfId="533" priority="51">
      <formula>WEEKDAY(A7)=7</formula>
    </cfRule>
    <cfRule type="expression" dxfId="532" priority="52">
      <formula>WEEKDAY(A7)=1</formula>
    </cfRule>
  </conditionalFormatting>
  <conditionalFormatting sqref="A7:A37">
    <cfRule type="expression" dxfId="531" priority="49">
      <formula>MONTH(A7)&lt;&gt;$A$3</formula>
    </cfRule>
  </conditionalFormatting>
  <conditionalFormatting sqref="H7:H37">
    <cfRule type="expression" dxfId="530" priority="25">
      <formula>MONTH(A7)&lt;&gt;$A$3</formula>
    </cfRule>
    <cfRule type="expression" dxfId="529" priority="41">
      <formula>WEEKDAY(A7)=7</formula>
    </cfRule>
    <cfRule type="expression" dxfId="528" priority="42">
      <formula>WEEKDAY(A7)=1</formula>
    </cfRule>
  </conditionalFormatting>
  <conditionalFormatting sqref="B7:B37">
    <cfRule type="expression" dxfId="527" priority="26">
      <formula>MONTH(A7)&lt;&gt;$A$3</formula>
    </cfRule>
    <cfRule type="expression" dxfId="526" priority="39">
      <formula>WEEKDAY(A7)=7</formula>
    </cfRule>
    <cfRule type="expression" dxfId="525" priority="40">
      <formula>WEEKDAY(A7)=1</formula>
    </cfRule>
  </conditionalFormatting>
  <conditionalFormatting sqref="L7:L37">
    <cfRule type="expression" dxfId="524" priority="24">
      <formula>MONTH(A7)&lt;&gt;$A$3</formula>
    </cfRule>
    <cfRule type="expression" dxfId="523" priority="35">
      <formula>WEEKDAY(A7)=7</formula>
    </cfRule>
    <cfRule type="expression" dxfId="522" priority="36">
      <formula>WEEKDAY(A7)=1</formula>
    </cfRule>
  </conditionalFormatting>
  <conditionalFormatting sqref="M7:M37">
    <cfRule type="expression" dxfId="521" priority="23">
      <formula>MONTH(A7)&lt;&gt;$A$3</formula>
    </cfRule>
    <cfRule type="expression" dxfId="520" priority="32">
      <formula>WEEKDAY(A7)=7</formula>
    </cfRule>
    <cfRule type="expression" dxfId="519" priority="33">
      <formula>WEEKDAY(A7)=1</formula>
    </cfRule>
  </conditionalFormatting>
  <conditionalFormatting sqref="N7:N37">
    <cfRule type="expression" dxfId="518" priority="22">
      <formula>MONTH(A7)&lt;&gt;$A$3</formula>
    </cfRule>
    <cfRule type="expression" dxfId="517" priority="29">
      <formula>WEEKDAY(A7)=7</formula>
    </cfRule>
    <cfRule type="expression" dxfId="516" priority="30">
      <formula>WEEKDAY(A7)=1</formula>
    </cfRule>
  </conditionalFormatting>
  <conditionalFormatting sqref="G7:G37">
    <cfRule type="expression" dxfId="515" priority="2">
      <formula>IF(AND(C7="休業日",D7="練習",G7&gt;0.1666668),TRUE,IF(AND(C7="",D7="練習",G7&gt;0.0833334),TRUE,FALSE))</formula>
    </cfRule>
    <cfRule type="expression" dxfId="514" priority="10">
      <formula>MONTH(A7)&lt;&gt;$A$3</formula>
    </cfRule>
    <cfRule type="expression" dxfId="513" priority="20">
      <formula>WEEKDAY(A7)=7</formula>
    </cfRule>
    <cfRule type="expression" dxfId="512" priority="21">
      <formula>WEEKDAY(A7)=1</formula>
    </cfRule>
  </conditionalFormatting>
  <conditionalFormatting sqref="J7:J37">
    <cfRule type="expression" dxfId="511" priority="11">
      <formula>MONTH(A7)&lt;&gt;$A$3</formula>
    </cfRule>
    <cfRule type="expression" dxfId="510" priority="17">
      <formula>WEEKDAY(A7)=7</formula>
    </cfRule>
    <cfRule type="expression" dxfId="509" priority="18">
      <formula>WEEKDAY(A7)=1</formula>
    </cfRule>
  </conditionalFormatting>
  <conditionalFormatting sqref="O7:O37">
    <cfRule type="expression" dxfId="508" priority="1">
      <formula>IF(AND(C7="休業日",L7="練習",O7&gt;0.1666668),TRUE,IF(AND(C7="",L7="練習",O7&gt;0.0833334),TRUE,FALSE))</formula>
    </cfRule>
    <cfRule type="expression" dxfId="507" priority="12">
      <formula>MONTH(A7)&lt;&gt;$A$3</formula>
    </cfRule>
    <cfRule type="expression" dxfId="506" priority="14">
      <formula>WEEKDAY(A7)=7</formula>
    </cfRule>
    <cfRule type="expression" dxfId="505" priority="15">
      <formula>WEEKDAY(A7)=1</formula>
    </cfRule>
  </conditionalFormatting>
  <conditionalFormatting sqref="D7:G37">
    <cfRule type="expression" dxfId="504" priority="9">
      <formula>$D7="休養日"</formula>
    </cfRule>
  </conditionalFormatting>
  <conditionalFormatting sqref="H7:J37">
    <cfRule type="expression" dxfId="503" priority="8">
      <formula>$H7="休養日"</formula>
    </cfRule>
  </conditionalFormatting>
  <conditionalFormatting sqref="L7:O37">
    <cfRule type="expression" dxfId="502" priority="7">
      <formula>$L7="休養日"</formula>
    </cfRule>
  </conditionalFormatting>
  <conditionalFormatting sqref="C7:C37">
    <cfRule type="expression" dxfId="501" priority="4">
      <formula>MONTH(A7)&lt;&gt;$A$3</formula>
    </cfRule>
    <cfRule type="expression" dxfId="500" priority="5">
      <formula>WEEKDAY(A7)=7</formula>
    </cfRule>
    <cfRule type="expression" dxfId="499" priority="6">
      <formula>WEEKDAY(A7)=1</formula>
    </cfRule>
  </conditionalFormatting>
  <dataValidations count="6">
    <dataValidation type="list" allowBlank="1" showInputMessage="1" showErrorMessage="1" sqref="H7:H37 D7:D37" xr:uid="{412C769B-1B51-43EF-8728-8BED85830F1F}">
      <formula1>"練習,練習試合等,公式戦,その他,休養日"</formula1>
    </dataValidation>
    <dataValidation type="custom" allowBlank="1" showInputMessage="1" showErrorMessage="1" sqref="G7:G37" xr:uid="{0B879C5D-8D36-4957-90E3-036C3891BC4C}">
      <formula1>IF($D7="休養日",FALSE,TRUE)</formula1>
    </dataValidation>
    <dataValidation type="custom" showInputMessage="1" showErrorMessage="1" sqref="I7:J37" xr:uid="{B53B7950-6E74-44BD-81C4-124F3432E52F}">
      <formula1>IF($H7="休養日",FALSE,IF(I7&gt;=2400,FALSE,IF(MOD(I7,100)&gt;=60,FALSE,TRUE)))</formula1>
    </dataValidation>
    <dataValidation type="custom" allowBlank="1" showInputMessage="1" showErrorMessage="1" sqref="M7:O37" xr:uid="{E27868B4-CFE9-463D-BE0E-F270FE2FFE52}">
      <formula1>IF($L7="休養日",FALSE,TRUE)</formula1>
    </dataValidation>
    <dataValidation type="list" allowBlank="1" showInputMessage="1" showErrorMessage="1" sqref="C7:C37" xr:uid="{516173C7-6DAE-4933-AFD6-897CC81CDCF3}">
      <formula1>"休業日,　"</formula1>
    </dataValidation>
    <dataValidation type="custom" showInputMessage="1" showErrorMessage="1" sqref="E7:F37" xr:uid="{3D54CDD9-9DC9-449B-AEAF-166870C7461C}">
      <formula1>IF(OR($D7="休養日",$D7=""),FALSE,IF(E7&gt;=2400,FALSE,IF(MOD(E7,100)&gt;=60,FALSE,TRUE)))</formula1>
    </dataValidation>
  </dataValidations>
  <pageMargins left="0.70866141732283472" right="0.70866141732283472" top="0.55118110236220474" bottom="0.55118110236220474" header="0.31496062992125984" footer="0.31496062992125984"/>
  <pageSetup paperSize="9" scale="6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37A9B19C-693D-4CAD-8F78-FC4E04C0CA25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E7:E37</xm:sqref>
        </x14:conditionalFormatting>
        <x14:conditionalFormatting xmlns:xm="http://schemas.microsoft.com/office/excel/2006/main">
          <x14:cfRule type="expression" priority="67" id="{A5BF132D-E802-4583-944D-A55A21EEAC29}">
            <xm:f>COUNTIF('祝日（4月～12月）'!$B$2:$B$21,$A7)=1</xm:f>
            <x14:dxf>
              <font>
                <b/>
                <i val="0"/>
                <color rgb="FFFF0000"/>
              </font>
              <fill>
                <patternFill>
                  <bgColor rgb="FFFFCCFF"/>
                </patternFill>
              </fill>
            </x14:dxf>
          </x14:cfRule>
          <xm:sqref>A7:A37</xm:sqref>
        </x14:conditionalFormatting>
        <x14:conditionalFormatting xmlns:xm="http://schemas.microsoft.com/office/excel/2006/main">
          <x14:cfRule type="expression" priority="64" id="{2ED4122F-E1C1-4E7C-B9E5-C52261AF88C7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xpression" priority="59" id="{3E9112CA-596E-40C1-9D0E-D19F152B7407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F7:F37</xm:sqref>
        </x14:conditionalFormatting>
        <x14:conditionalFormatting xmlns:xm="http://schemas.microsoft.com/office/excel/2006/main">
          <x14:cfRule type="expression" priority="56" id="{AC189AB4-099E-4A68-B21D-2A65B0B38D8D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I7:I37</xm:sqref>
        </x14:conditionalFormatting>
        <x14:conditionalFormatting xmlns:xm="http://schemas.microsoft.com/office/excel/2006/main">
          <x14:cfRule type="expression" priority="53" id="{4319FAF7-73C2-4356-A572-7FDD339DBE52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P7:P37</xm:sqref>
        </x14:conditionalFormatting>
        <x14:conditionalFormatting xmlns:xm="http://schemas.microsoft.com/office/excel/2006/main">
          <x14:cfRule type="expression" priority="50" id="{CF9B6D25-2F1B-4DBF-9B14-E16D9C5C3358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Q7:Q37</xm:sqref>
        </x14:conditionalFormatting>
        <x14:conditionalFormatting xmlns:xm="http://schemas.microsoft.com/office/excel/2006/main">
          <x14:cfRule type="expression" priority="37" id="{2F727D19-E905-4A31-A0AD-6671D56AD0E8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H7:H37</xm:sqref>
        </x14:conditionalFormatting>
        <x14:conditionalFormatting xmlns:xm="http://schemas.microsoft.com/office/excel/2006/main">
          <x14:cfRule type="expression" priority="38" id="{B1084EB6-AB5C-495F-833E-77E769E0C06E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B7:B37</xm:sqref>
        </x14:conditionalFormatting>
        <x14:conditionalFormatting xmlns:xm="http://schemas.microsoft.com/office/excel/2006/main">
          <x14:cfRule type="expression" priority="34" id="{71F28689-5874-4D87-A47F-1238975EE7F8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L7:L37</xm:sqref>
        </x14:conditionalFormatting>
        <x14:conditionalFormatting xmlns:xm="http://schemas.microsoft.com/office/excel/2006/main">
          <x14:cfRule type="expression" priority="31" id="{237810F4-5830-4693-9B7F-75F86BC41F8E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M7:M37</xm:sqref>
        </x14:conditionalFormatting>
        <x14:conditionalFormatting xmlns:xm="http://schemas.microsoft.com/office/excel/2006/main">
          <x14:cfRule type="expression" priority="28" id="{039EB08B-8ACA-4EA9-ADB8-3A71B3E0C382}">
            <xm:f>COUNTIF('祝日（4月～12月）'!$B$2:$B$24,$A7)=1</xm:f>
            <x14:dxf>
              <fill>
                <patternFill>
                  <bgColor rgb="FFFFCCFF"/>
                </patternFill>
              </fill>
            </x14:dxf>
          </x14:cfRule>
          <xm:sqref>N7:N37</xm:sqref>
        </x14:conditionalFormatting>
        <x14:conditionalFormatting xmlns:xm="http://schemas.microsoft.com/office/excel/2006/main">
          <x14:cfRule type="expression" priority="19" id="{1715AE31-8C93-4371-8CBA-B014D15E98F8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G7:G37</xm:sqref>
        </x14:conditionalFormatting>
        <x14:conditionalFormatting xmlns:xm="http://schemas.microsoft.com/office/excel/2006/main">
          <x14:cfRule type="expression" priority="16" id="{7A22D9AE-EBB1-4A23-9C5F-21AB7D3B4B74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J7:J37</xm:sqref>
        </x14:conditionalFormatting>
        <x14:conditionalFormatting xmlns:xm="http://schemas.microsoft.com/office/excel/2006/main">
          <x14:cfRule type="expression" priority="13" id="{73423B93-3BC3-4D56-B104-F14C7FB6B492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O7:O37</xm:sqref>
        </x14:conditionalFormatting>
        <x14:conditionalFormatting xmlns:xm="http://schemas.microsoft.com/office/excel/2006/main">
          <x14:cfRule type="expression" priority="3" id="{A3E1B92D-E7AF-4B44-B511-D8596141B136}">
            <xm:f>COUNTIF('祝日（4月～12月）'!$B$2:$B$21,$A7)=1</xm:f>
            <x14:dxf>
              <fill>
                <patternFill>
                  <bgColor rgb="FFFFCCFF"/>
                </patternFill>
              </fill>
            </x14:dxf>
          </x14:cfRule>
          <xm:sqref>C7:C37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15</vt:i4>
      </vt:variant>
    </vt:vector>
  </HeadingPairs>
  <TitlesOfParts>
    <vt:vector size="33" baseType="lpstr">
      <vt:lpstr>R8学校番号</vt:lpstr>
      <vt:lpstr>年間計画（記入例）</vt:lpstr>
      <vt:lpstr>年間計画</vt:lpstr>
      <vt:lpstr>月間計画（記入例）</vt:lpstr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１月</vt:lpstr>
      <vt:lpstr>２月</vt:lpstr>
      <vt:lpstr>３月</vt:lpstr>
      <vt:lpstr>祝日（4月～12月）</vt:lpstr>
      <vt:lpstr>祝日（1月～3月）</vt:lpstr>
      <vt:lpstr>'10月'!Print_Area</vt:lpstr>
      <vt:lpstr>'11月'!Print_Area</vt:lpstr>
      <vt:lpstr>'12月'!Print_Area</vt:lpstr>
      <vt:lpstr>'１月'!Print_Area</vt:lpstr>
      <vt:lpstr>'２月'!Print_Area</vt:lpstr>
      <vt:lpstr>'３月'!Print_Area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  <vt:lpstr>'月間計画（記入例）'!Print_Area</vt:lpstr>
      <vt:lpstr>年間計画!Print_Area</vt:lpstr>
      <vt:lpstr>'年間計画（記入例）'!Print_Area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中田　将人</dc:creator>
  <cp:lastModifiedBy>坂垣　友裕</cp:lastModifiedBy>
  <cp:lastPrinted>2026-02-08T12:17:48Z</cp:lastPrinted>
  <dcterms:created xsi:type="dcterms:W3CDTF">2024-02-29T03:59:50Z</dcterms:created>
  <dcterms:modified xsi:type="dcterms:W3CDTF">2026-03-02T01:29:03Z</dcterms:modified>
</cp:coreProperties>
</file>